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4. 2020\2º TRIMESTRE\4. INFORMES ECONÓMICOS\"/>
    </mc:Choice>
  </mc:AlternateContent>
  <bookViews>
    <workbookView xWindow="0" yWindow="0" windowWidth="21840" windowHeight="12435" tabRatio="603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Q62" i="1"/>
  <c r="M62" i="1"/>
  <c r="I62" i="1"/>
  <c r="E62" i="1"/>
  <c r="E47" i="1" l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R62" i="1"/>
  <c r="Q46" i="1"/>
  <c r="Q45" i="1"/>
  <c r="M55" i="1"/>
  <c r="M56" i="1"/>
  <c r="M57" i="1"/>
  <c r="M58" i="1"/>
  <c r="M59" i="1"/>
  <c r="M60" i="1"/>
  <c r="M61" i="1"/>
  <c r="M48" i="1"/>
  <c r="M49" i="1"/>
  <c r="M50" i="1"/>
  <c r="M51" i="1"/>
  <c r="M52" i="1"/>
  <c r="M53" i="1"/>
  <c r="M54" i="1"/>
  <c r="M47" i="1"/>
  <c r="M46" i="1"/>
  <c r="M45" i="1"/>
  <c r="I61" i="1"/>
  <c r="I60" i="1"/>
  <c r="J63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E61" i="1"/>
  <c r="E60" i="1"/>
  <c r="E59" i="1"/>
  <c r="R59" i="1" s="1"/>
  <c r="E58" i="1"/>
  <c r="E57" i="1"/>
  <c r="E56" i="1"/>
  <c r="E55" i="1"/>
  <c r="E54" i="1"/>
  <c r="E53" i="1"/>
  <c r="E52" i="1"/>
  <c r="E51" i="1"/>
  <c r="R51" i="1" s="1"/>
  <c r="E50" i="1"/>
  <c r="R50" i="1" s="1"/>
  <c r="E49" i="1"/>
  <c r="E48" i="1"/>
  <c r="E46" i="1"/>
  <c r="E45" i="1"/>
  <c r="Q22" i="1"/>
  <c r="M22" i="1"/>
  <c r="I22" i="1"/>
  <c r="E22" i="1"/>
  <c r="I14" i="1"/>
  <c r="Q14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3" i="1"/>
  <c r="Q12" i="1"/>
  <c r="Q11" i="1"/>
  <c r="Q10" i="1"/>
  <c r="Q9" i="1"/>
  <c r="Q8" i="1"/>
  <c r="M30" i="1"/>
  <c r="M29" i="1"/>
  <c r="M28" i="1"/>
  <c r="M27" i="1"/>
  <c r="M26" i="1"/>
  <c r="M25" i="1"/>
  <c r="M24" i="1"/>
  <c r="M21" i="1"/>
  <c r="M23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E10" i="1"/>
  <c r="I10" i="1"/>
  <c r="I8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P63" i="1"/>
  <c r="O63" i="1"/>
  <c r="N63" i="1"/>
  <c r="L63" i="1"/>
  <c r="K63" i="1"/>
  <c r="H63" i="1"/>
  <c r="G63" i="1"/>
  <c r="F63" i="1"/>
  <c r="D63" i="1"/>
  <c r="C63" i="1"/>
  <c r="B63" i="1"/>
  <c r="P44" i="1"/>
  <c r="O44" i="1"/>
  <c r="N44" i="1"/>
  <c r="L44" i="1"/>
  <c r="K44" i="1"/>
  <c r="K66" i="1" s="1"/>
  <c r="J44" i="1"/>
  <c r="H44" i="1"/>
  <c r="G44" i="1"/>
  <c r="F44" i="1"/>
  <c r="D44" i="1"/>
  <c r="C44" i="1"/>
  <c r="B44" i="1"/>
  <c r="B66" i="1" s="1"/>
  <c r="Q43" i="1"/>
  <c r="M43" i="1"/>
  <c r="I43" i="1"/>
  <c r="E43" i="1"/>
  <c r="Q42" i="1"/>
  <c r="M42" i="1"/>
  <c r="I42" i="1"/>
  <c r="E42" i="1"/>
  <c r="R42" i="1" s="1"/>
  <c r="Q41" i="1"/>
  <c r="M41" i="1"/>
  <c r="I41" i="1"/>
  <c r="E41" i="1"/>
  <c r="Q40" i="1"/>
  <c r="M40" i="1"/>
  <c r="M44" i="1" s="1"/>
  <c r="I40" i="1"/>
  <c r="I44" i="1" s="1"/>
  <c r="E40" i="1"/>
  <c r="C31" i="1"/>
  <c r="D31" i="1"/>
  <c r="F31" i="1"/>
  <c r="G31" i="1"/>
  <c r="H31" i="1"/>
  <c r="J31" i="1"/>
  <c r="K31" i="1"/>
  <c r="L31" i="1"/>
  <c r="N31" i="1"/>
  <c r="O31" i="1"/>
  <c r="P31" i="1"/>
  <c r="B31" i="1"/>
  <c r="Q6" i="1"/>
  <c r="Q5" i="1"/>
  <c r="Q4" i="1"/>
  <c r="Q3" i="1"/>
  <c r="P7" i="1"/>
  <c r="O7" i="1"/>
  <c r="N7" i="1"/>
  <c r="M6" i="1"/>
  <c r="M5" i="1"/>
  <c r="M4" i="1"/>
  <c r="M3" i="1"/>
  <c r="L7" i="1"/>
  <c r="K7" i="1"/>
  <c r="J7" i="1"/>
  <c r="I6" i="1"/>
  <c r="I5" i="1"/>
  <c r="I4" i="1"/>
  <c r="I3" i="1"/>
  <c r="H7" i="1"/>
  <c r="G7" i="1"/>
  <c r="F7" i="1"/>
  <c r="E6" i="1"/>
  <c r="E5" i="1"/>
  <c r="E4" i="1"/>
  <c r="E3" i="1"/>
  <c r="D7" i="1"/>
  <c r="C7" i="1"/>
  <c r="B7" i="1"/>
  <c r="E44" i="1" l="1"/>
  <c r="R40" i="1"/>
  <c r="R44" i="1" s="1"/>
  <c r="R53" i="1"/>
  <c r="R61" i="1"/>
  <c r="R41" i="1"/>
  <c r="R43" i="1"/>
  <c r="G66" i="1"/>
  <c r="R46" i="1"/>
  <c r="R55" i="1"/>
  <c r="R21" i="1"/>
  <c r="R5" i="1"/>
  <c r="R49" i="1"/>
  <c r="R57" i="1"/>
  <c r="R48" i="1"/>
  <c r="R52" i="1"/>
  <c r="R56" i="1"/>
  <c r="R60" i="1"/>
  <c r="R45" i="1"/>
  <c r="R54" i="1"/>
  <c r="R58" i="1"/>
  <c r="R4" i="1"/>
  <c r="R47" i="1"/>
  <c r="N34" i="1"/>
  <c r="C34" i="1"/>
  <c r="Q44" i="1"/>
  <c r="H66" i="1"/>
  <c r="R6" i="1"/>
  <c r="O66" i="1"/>
  <c r="R22" i="1"/>
  <c r="Q63" i="1"/>
  <c r="M63" i="1"/>
  <c r="M66" i="1" s="1"/>
  <c r="J66" i="1"/>
  <c r="J70" i="1" s="1"/>
  <c r="I63" i="1"/>
  <c r="I66" i="1" s="1"/>
  <c r="F66" i="1"/>
  <c r="C66" i="1"/>
  <c r="C70" i="1" s="1"/>
  <c r="Q7" i="1"/>
  <c r="R15" i="1"/>
  <c r="R19" i="1"/>
  <c r="R24" i="1"/>
  <c r="R28" i="1"/>
  <c r="R14" i="1"/>
  <c r="R3" i="1"/>
  <c r="P66" i="1"/>
  <c r="R11" i="1"/>
  <c r="R8" i="1"/>
  <c r="R10" i="1"/>
  <c r="R13" i="1"/>
  <c r="R18" i="1"/>
  <c r="R27" i="1"/>
  <c r="R17" i="1"/>
  <c r="R26" i="1"/>
  <c r="R30" i="1"/>
  <c r="R12" i="1"/>
  <c r="R16" i="1"/>
  <c r="R20" i="1"/>
  <c r="R25" i="1"/>
  <c r="R29" i="1"/>
  <c r="R23" i="1"/>
  <c r="E7" i="1"/>
  <c r="J34" i="1"/>
  <c r="D66" i="1"/>
  <c r="N66" i="1"/>
  <c r="L66" i="1"/>
  <c r="L70" i="1" s="1"/>
  <c r="M7" i="1"/>
  <c r="I7" i="1"/>
  <c r="H34" i="1"/>
  <c r="P34" i="1"/>
  <c r="O34" i="1"/>
  <c r="L34" i="1"/>
  <c r="K34" i="1"/>
  <c r="K70" i="1" s="1"/>
  <c r="G34" i="1"/>
  <c r="F34" i="1"/>
  <c r="D34" i="1"/>
  <c r="B34" i="1"/>
  <c r="B70" i="1" s="1"/>
  <c r="Q31" i="1"/>
  <c r="M31" i="1"/>
  <c r="E31" i="1"/>
  <c r="N70" i="1" l="1"/>
  <c r="R63" i="1"/>
  <c r="R66" i="1" s="1"/>
  <c r="G70" i="1"/>
  <c r="E34" i="1"/>
  <c r="M34" i="1"/>
  <c r="M70" i="1" s="1"/>
  <c r="O70" i="1"/>
  <c r="P70" i="1"/>
  <c r="R7" i="1"/>
  <c r="F70" i="1"/>
  <c r="H70" i="1"/>
  <c r="Q34" i="1"/>
  <c r="E63" i="1"/>
  <c r="E66" i="1" s="1"/>
  <c r="E70" i="1" s="1"/>
  <c r="Q66" i="1"/>
  <c r="Q70" i="1" s="1"/>
  <c r="D70" i="1"/>
  <c r="I31" i="1"/>
  <c r="I34" i="1" s="1"/>
  <c r="I70" i="1" s="1"/>
  <c r="R9" i="1"/>
  <c r="R31" i="1" s="1"/>
  <c r="R34" i="1" s="1"/>
  <c r="R70" i="1" s="1"/>
</calcChain>
</file>

<file path=xl/sharedStrings.xml><?xml version="1.0" encoding="utf-8"?>
<sst xmlns="http://schemas.openxmlformats.org/spreadsheetml/2006/main" count="90" uniqueCount="52">
  <si>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</si>
  <si>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</si>
  <si>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</si>
  <si>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</si>
  <si>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</si>
  <si>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</si>
  <si>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</si>
  <si>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</si>
  <si>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</si>
  <si>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</si>
  <si>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</si>
  <si>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</si>
  <si>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Balance neto (Ingreso - Gasto)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</si>
  <si>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</si>
  <si>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</si>
  <si>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</si>
  <si>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</si>
  <si>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</si>
  <si>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</si>
  <si>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</si>
  <si>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</si>
  <si>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TOTAL ANUAL</t>
  </si>
  <si>
    <t>DIFERENCIA ENTRE AÑOS 2020-2019</t>
  </si>
  <si>
    <t>NOMINAS PROFESORES</t>
  </si>
  <si>
    <t>NOMINAS LIMPIADORA</t>
  </si>
  <si>
    <t>SEGURIDAD SOCIAL PROFESORES</t>
  </si>
  <si>
    <t>SEGURIDAD SOCIAL LIMPIADORA</t>
  </si>
  <si>
    <t>LUZ ESCUELA MUSICA</t>
  </si>
  <si>
    <t>LUZ AULA DANZA</t>
  </si>
  <si>
    <t>PROPANO ESC. MUSICA</t>
  </si>
  <si>
    <t>PROPANO AULA DANZA</t>
  </si>
  <si>
    <t>ALARMA ESC. MUSICA</t>
  </si>
  <si>
    <t>LINEA PLUS (CINE)</t>
  </si>
  <si>
    <t>TELEFONICA</t>
  </si>
  <si>
    <t>AGUA ESCUELA MUSICA</t>
  </si>
  <si>
    <t>AGUA AULA DANZA</t>
  </si>
  <si>
    <t>ASCENSOR</t>
  </si>
  <si>
    <t>FERRETERIA</t>
  </si>
  <si>
    <t>PRODUCTOS LIMPIEZA</t>
  </si>
  <si>
    <t>EXTINTORES</t>
  </si>
  <si>
    <t>CONFERENCIA DANZA</t>
  </si>
  <si>
    <t>MONITORAS CAMPAMENTO</t>
  </si>
  <si>
    <t>REPARACION INSTRUMENTO</t>
  </si>
  <si>
    <t>SONORIZACION FIN CURSO DANZA</t>
  </si>
  <si>
    <t>MONTE HOLIDAYS (CAMPAMENTO)</t>
  </si>
  <si>
    <t>CUOTAS ALUMNOS</t>
  </si>
  <si>
    <t>MATRICULAS</t>
  </si>
  <si>
    <t>CAMPAMENTO</t>
  </si>
  <si>
    <t>FOTOCOPIADORA</t>
  </si>
  <si>
    <t>FUNDAS TEATRO</t>
  </si>
  <si>
    <t>INGRESOS CUOTAS ALUMNOS</t>
  </si>
  <si>
    <t>ESCUELA MÚSICA Y DANZA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</si>
</sst>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0" fillId="4" borderId="1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4" borderId="3" xfId="0" applyFont="1" applyFill="1" applyBorder="1"/>
    <xf numFmtId="0" fontId="0" fillId="4" borderId="3" xfId="0" applyFill="1" applyBorder="1"/>
    <xf numFmtId="0" fontId="0" fillId="3" borderId="3" xfId="0" applyFill="1" applyBorder="1"/>
    <xf numFmtId="0" fontId="0" fillId="5" borderId="3" xfId="0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7" borderId="3" xfId="0" applyFill="1" applyBorder="1"/>
    <xf numFmtId="0" fontId="0" fillId="8" borderId="1" xfId="0" applyFill="1" applyBorder="1"/>
    <xf numFmtId="0" fontId="0" fillId="2" borderId="3" xfId="0" applyFill="1" applyBorder="1"/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sqref="A1:Q1"/>
    </sheetView>
  </sheetViews>
  <sheetFormatPr baseColWidth="10" defaultRowHeight="15" x14ac:dyDescent="0.25"/>
  <cols>
    <col min="1" max="1" width="32.7109375" bestFit="1" customWidth="1"/>
    <col min="2" max="2" width="8.85546875" bestFit="1" customWidth="1"/>
    <col min="5" max="5" width="14.140625" bestFit="1" customWidth="1"/>
    <col min="9" max="9" width="13.140625" bestFit="1" customWidth="1"/>
    <col min="13" max="13" width="13.140625" bestFit="1" customWidth="1"/>
    <col min="17" max="17" width="13.140625" bestFit="1" customWidth="1"/>
    <col min="18" max="18" width="13.28515625" bestFit="1" customWidth="1"/>
  </cols>
  <sheetData>
    <row r="1" spans="1:18" x14ac:dyDescent="0.25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6"/>
    </row>
    <row r="2" spans="1:18" x14ac:dyDescent="0.25">
      <c r="A2" s="1"/>
      <c r="B2" s="2" t="s">
        <v>0</v>
      </c>
      <c r="C2" s="2" t="s">
        <v>1</v>
      </c>
      <c r="D2" s="2" t="s">
        <v>2</v>
      </c>
      <c r="E2" s="3" t="s">
        <v>18</v>
      </c>
      <c r="F2" s="2" t="s">
        <v>3</v>
      </c>
      <c r="G2" s="2" t="s">
        <v>4</v>
      </c>
      <c r="H2" s="2" t="s">
        <v>5</v>
      </c>
      <c r="I2" s="3" t="s">
        <v>15</v>
      </c>
      <c r="J2" s="2" t="s">
        <v>6</v>
      </c>
      <c r="K2" s="2" t="s">
        <v>7</v>
      </c>
      <c r="L2" s="2" t="s">
        <v>8</v>
      </c>
      <c r="M2" s="3" t="s">
        <v>16</v>
      </c>
      <c r="N2" s="2" t="s">
        <v>9</v>
      </c>
      <c r="O2" s="2" t="s">
        <v>10</v>
      </c>
      <c r="P2" s="2" t="s">
        <v>11</v>
      </c>
      <c r="Q2" s="11" t="s">
        <v>17</v>
      </c>
      <c r="R2" s="15" t="s">
        <v>21</v>
      </c>
    </row>
    <row r="3" spans="1:18" x14ac:dyDescent="0.25">
      <c r="A3" s="1" t="s">
        <v>45</v>
      </c>
      <c r="B3" s="1">
        <v>10534.3</v>
      </c>
      <c r="C3" s="1">
        <v>10379.6</v>
      </c>
      <c r="D3" s="1">
        <v>10519</v>
      </c>
      <c r="E3" s="4">
        <f t="shared" ref="E3:E6" si="0">SUM(B3:D3)</f>
        <v>31432.9</v>
      </c>
      <c r="F3" s="1">
        <v>10519</v>
      </c>
      <c r="G3" s="1">
        <v>10590</v>
      </c>
      <c r="H3" s="1">
        <v>10479.1</v>
      </c>
      <c r="I3" s="4">
        <f t="shared" ref="I3:I6" si="1">SUM(F3:H3)</f>
        <v>31588.1</v>
      </c>
      <c r="J3" s="1">
        <v>49</v>
      </c>
      <c r="K3" s="1">
        <v>0</v>
      </c>
      <c r="L3" s="1">
        <v>4772.8999999999996</v>
      </c>
      <c r="M3" s="4">
        <f t="shared" ref="M3:M6" si="2">SUM(J3:L3)</f>
        <v>4821.8999999999996</v>
      </c>
      <c r="N3" s="1">
        <v>11141</v>
      </c>
      <c r="O3" s="1">
        <v>10901</v>
      </c>
      <c r="P3" s="1">
        <v>10899.1</v>
      </c>
      <c r="Q3" s="12">
        <f t="shared" ref="Q3:Q6" si="3">SUM(N3:P3)</f>
        <v>32941.1</v>
      </c>
      <c r="R3" s="1">
        <f>SUM(Q3,M3,I3,E3)</f>
        <v>100784</v>
      </c>
    </row>
    <row r="4" spans="1:18" x14ac:dyDescent="0.25">
      <c r="A4" s="1" t="s">
        <v>46</v>
      </c>
      <c r="B4" s="1"/>
      <c r="C4" s="1"/>
      <c r="D4" s="1"/>
      <c r="E4" s="4">
        <f t="shared" si="0"/>
        <v>0</v>
      </c>
      <c r="F4" s="1"/>
      <c r="G4" s="1"/>
      <c r="H4" s="1">
        <v>9801</v>
      </c>
      <c r="I4" s="4">
        <f t="shared" si="1"/>
        <v>9801</v>
      </c>
      <c r="J4" s="1"/>
      <c r="K4" s="1"/>
      <c r="L4" s="1"/>
      <c r="M4" s="4">
        <f t="shared" si="2"/>
        <v>0</v>
      </c>
      <c r="N4" s="1"/>
      <c r="O4" s="1"/>
      <c r="P4" s="1"/>
      <c r="Q4" s="12">
        <f t="shared" si="3"/>
        <v>0</v>
      </c>
      <c r="R4" s="1">
        <f>SUM(E4+I4+M4+Q4)</f>
        <v>9801</v>
      </c>
    </row>
    <row r="5" spans="1:18" x14ac:dyDescent="0.25">
      <c r="A5" s="1" t="s">
        <v>47</v>
      </c>
      <c r="B5" s="1"/>
      <c r="C5" s="1"/>
      <c r="D5" s="1">
        <v>1590</v>
      </c>
      <c r="E5" s="4">
        <f t="shared" si="0"/>
        <v>1590</v>
      </c>
      <c r="F5" s="1"/>
      <c r="G5" s="1"/>
      <c r="H5" s="1">
        <v>9194.58</v>
      </c>
      <c r="I5" s="4">
        <f t="shared" si="1"/>
        <v>9194.58</v>
      </c>
      <c r="J5" s="1"/>
      <c r="K5" s="1"/>
      <c r="L5" s="1"/>
      <c r="M5" s="4">
        <f t="shared" si="2"/>
        <v>0</v>
      </c>
      <c r="N5" s="1"/>
      <c r="O5" s="1"/>
      <c r="P5" s="1"/>
      <c r="Q5" s="12">
        <f t="shared" si="3"/>
        <v>0</v>
      </c>
      <c r="R5" s="1">
        <f>SUM(E5+I5+M5+Q5)</f>
        <v>10784.58</v>
      </c>
    </row>
    <row r="6" spans="1:18" x14ac:dyDescent="0.25">
      <c r="A6" s="1" t="s">
        <v>14</v>
      </c>
      <c r="B6" s="1"/>
      <c r="C6" s="1"/>
      <c r="D6" s="1"/>
      <c r="E6" s="4">
        <f t="shared" si="0"/>
        <v>0</v>
      </c>
      <c r="F6" s="1"/>
      <c r="G6" s="1"/>
      <c r="H6" s="1"/>
      <c r="I6" s="4">
        <f t="shared" si="1"/>
        <v>0</v>
      </c>
      <c r="J6" s="1"/>
      <c r="K6" s="1"/>
      <c r="L6" s="1"/>
      <c r="M6" s="4">
        <f t="shared" si="2"/>
        <v>0</v>
      </c>
      <c r="N6" s="1"/>
      <c r="O6" s="1"/>
      <c r="P6" s="1"/>
      <c r="Q6" s="12">
        <f t="shared" si="3"/>
        <v>0</v>
      </c>
      <c r="R6" s="1">
        <f>SUM(E6+I6+M6+Q6)</f>
        <v>0</v>
      </c>
    </row>
    <row r="7" spans="1:18" x14ac:dyDescent="0.25">
      <c r="A7" s="5" t="s">
        <v>19</v>
      </c>
      <c r="B7" s="6">
        <f t="shared" ref="B7:R7" si="4">SUM(B3:B6)</f>
        <v>10534.3</v>
      </c>
      <c r="C7" s="6">
        <f t="shared" si="4"/>
        <v>10379.6</v>
      </c>
      <c r="D7" s="6">
        <f t="shared" si="4"/>
        <v>12109</v>
      </c>
      <c r="E7" s="6">
        <f t="shared" si="4"/>
        <v>33022.9</v>
      </c>
      <c r="F7" s="6">
        <f t="shared" si="4"/>
        <v>10519</v>
      </c>
      <c r="G7" s="6">
        <f t="shared" si="4"/>
        <v>10590</v>
      </c>
      <c r="H7" s="6">
        <f t="shared" si="4"/>
        <v>29474.68</v>
      </c>
      <c r="I7" s="6">
        <f t="shared" si="4"/>
        <v>50583.68</v>
      </c>
      <c r="J7" s="6">
        <f t="shared" si="4"/>
        <v>49</v>
      </c>
      <c r="K7" s="6">
        <f t="shared" si="4"/>
        <v>0</v>
      </c>
      <c r="L7" s="6">
        <f t="shared" si="4"/>
        <v>4772.8999999999996</v>
      </c>
      <c r="M7" s="6">
        <f t="shared" si="4"/>
        <v>4821.8999999999996</v>
      </c>
      <c r="N7" s="6">
        <f t="shared" si="4"/>
        <v>11141</v>
      </c>
      <c r="O7" s="6">
        <f t="shared" si="4"/>
        <v>10901</v>
      </c>
      <c r="P7" s="6">
        <f t="shared" si="4"/>
        <v>10899.1</v>
      </c>
      <c r="Q7" s="21">
        <f t="shared" si="4"/>
        <v>32941.1</v>
      </c>
      <c r="R7" s="6">
        <f t="shared" si="4"/>
        <v>121369.58</v>
      </c>
    </row>
    <row r="8" spans="1:18" x14ac:dyDescent="0.25">
      <c r="A8" s="1" t="s">
        <v>23</v>
      </c>
      <c r="B8" s="1">
        <v>13126.3</v>
      </c>
      <c r="C8" s="1">
        <v>13434.55</v>
      </c>
      <c r="D8" s="1">
        <v>13380.83</v>
      </c>
      <c r="E8" s="4">
        <f t="shared" ref="E8:E30" si="5">SUM(B8:D8)</f>
        <v>39941.68</v>
      </c>
      <c r="F8" s="1">
        <v>13434.55</v>
      </c>
      <c r="G8" s="1">
        <v>13582.15</v>
      </c>
      <c r="H8" s="1">
        <v>13619.05</v>
      </c>
      <c r="I8" s="4">
        <f t="shared" ref="I8:I30" si="6">SUM(F8:H8)</f>
        <v>40635.75</v>
      </c>
      <c r="J8" s="1">
        <v>13565.5</v>
      </c>
      <c r="K8" s="1">
        <v>12465</v>
      </c>
      <c r="L8" s="1">
        <v>14238.73</v>
      </c>
      <c r="M8" s="4">
        <f t="shared" ref="M8:M30" si="7">SUM(J8:L8)</f>
        <v>40269.229999999996</v>
      </c>
      <c r="N8" s="1">
        <v>13419.83</v>
      </c>
      <c r="O8" s="1">
        <v>13419.83</v>
      </c>
      <c r="P8" s="1">
        <v>13419.83</v>
      </c>
      <c r="Q8" s="12">
        <f t="shared" ref="Q8:Q30" si="8">SUM(N8:P8)</f>
        <v>40259.49</v>
      </c>
      <c r="R8" s="1">
        <f>SUM(E8)+I8+M8+Q8</f>
        <v>161106.15</v>
      </c>
    </row>
    <row r="9" spans="1:18" x14ac:dyDescent="0.25">
      <c r="A9" s="1" t="s">
        <v>24</v>
      </c>
      <c r="B9" s="1">
        <v>366.08</v>
      </c>
      <c r="C9" s="1">
        <v>366.08</v>
      </c>
      <c r="D9" s="1">
        <v>366.08</v>
      </c>
      <c r="E9" s="4">
        <f t="shared" si="5"/>
        <v>1098.24</v>
      </c>
      <c r="F9" s="1">
        <v>366.08</v>
      </c>
      <c r="G9" s="1">
        <v>366.08</v>
      </c>
      <c r="H9" s="1">
        <v>366.08</v>
      </c>
      <c r="I9" s="4">
        <f>SUM(F9:H9)</f>
        <v>1098.24</v>
      </c>
      <c r="J9" s="1">
        <v>366.08</v>
      </c>
      <c r="K9" s="1">
        <v>366.08</v>
      </c>
      <c r="L9" s="1">
        <v>366.08</v>
      </c>
      <c r="M9" s="4">
        <f>SUM(J9:L9)</f>
        <v>1098.24</v>
      </c>
      <c r="N9" s="1">
        <v>366.08</v>
      </c>
      <c r="O9" s="1">
        <v>366.08</v>
      </c>
      <c r="P9" s="1">
        <v>366.08</v>
      </c>
      <c r="Q9" s="12">
        <f t="shared" si="8"/>
        <v>1098.24</v>
      </c>
      <c r="R9" s="1">
        <f>SUM(E9)+I9+M9+Q9</f>
        <v>4392.96</v>
      </c>
    </row>
    <row r="10" spans="1:18" x14ac:dyDescent="0.25">
      <c r="A10" s="1" t="s">
        <v>25</v>
      </c>
      <c r="B10" s="1">
        <v>4204.51</v>
      </c>
      <c r="C10" s="1">
        <v>4301.7700000000004</v>
      </c>
      <c r="D10" s="1">
        <v>4301.7700000000004</v>
      </c>
      <c r="E10" s="4">
        <f t="shared" si="5"/>
        <v>12808.050000000001</v>
      </c>
      <c r="F10" s="1">
        <v>4301.7700000000004</v>
      </c>
      <c r="G10" s="1">
        <v>4301.7700000000004</v>
      </c>
      <c r="H10" s="1">
        <v>4359.99</v>
      </c>
      <c r="I10" s="4">
        <f t="shared" si="6"/>
        <v>12963.53</v>
      </c>
      <c r="J10" s="1">
        <v>4238.26</v>
      </c>
      <c r="K10" s="1">
        <v>3984.24</v>
      </c>
      <c r="L10" s="1">
        <v>4197.2700000000004</v>
      </c>
      <c r="M10" s="4">
        <f t="shared" si="7"/>
        <v>12419.77</v>
      </c>
      <c r="N10" s="1">
        <v>4393.03</v>
      </c>
      <c r="O10" s="1">
        <v>4393.03</v>
      </c>
      <c r="P10" s="1">
        <v>4393.03</v>
      </c>
      <c r="Q10" s="12">
        <f t="shared" si="8"/>
        <v>13179.09</v>
      </c>
      <c r="R10" s="1">
        <f t="shared" ref="R10:R30" si="9">SUM(E10+I10+M10+Q10)</f>
        <v>51370.44</v>
      </c>
    </row>
    <row r="11" spans="1:18" x14ac:dyDescent="0.25">
      <c r="A11" s="1" t="s">
        <v>26</v>
      </c>
      <c r="B11" s="1">
        <v>148.02000000000001</v>
      </c>
      <c r="C11" s="1">
        <v>148.02000000000001</v>
      </c>
      <c r="D11" s="1">
        <v>148.02000000000001</v>
      </c>
      <c r="E11" s="4">
        <f t="shared" si="5"/>
        <v>444.06000000000006</v>
      </c>
      <c r="F11" s="1">
        <v>148.02000000000001</v>
      </c>
      <c r="G11" s="1">
        <v>148.02000000000001</v>
      </c>
      <c r="H11" s="1">
        <v>148.02000000000001</v>
      </c>
      <c r="I11" s="4">
        <f t="shared" si="6"/>
        <v>444.06000000000006</v>
      </c>
      <c r="J11" s="1">
        <v>148.02000000000001</v>
      </c>
      <c r="K11" s="1">
        <v>148.02000000000001</v>
      </c>
      <c r="L11" s="1">
        <v>148.02000000000001</v>
      </c>
      <c r="M11" s="4">
        <f t="shared" si="7"/>
        <v>444.06000000000006</v>
      </c>
      <c r="N11" s="1">
        <v>148.02000000000001</v>
      </c>
      <c r="O11" s="1">
        <v>148.02000000000001</v>
      </c>
      <c r="P11" s="1">
        <v>148.02000000000001</v>
      </c>
      <c r="Q11" s="12">
        <f t="shared" si="8"/>
        <v>444.06000000000006</v>
      </c>
      <c r="R11" s="1">
        <f t="shared" si="9"/>
        <v>1776.2400000000002</v>
      </c>
    </row>
    <row r="12" spans="1:18" x14ac:dyDescent="0.25">
      <c r="A12" s="1" t="s">
        <v>27</v>
      </c>
      <c r="B12" s="1">
        <v>102.55</v>
      </c>
      <c r="C12" s="1">
        <v>76.59</v>
      </c>
      <c r="D12" s="1">
        <v>56.45</v>
      </c>
      <c r="E12" s="4">
        <f t="shared" si="5"/>
        <v>235.58999999999997</v>
      </c>
      <c r="F12" s="1">
        <v>98.71</v>
      </c>
      <c r="G12" s="1">
        <v>132.22</v>
      </c>
      <c r="H12" s="1">
        <v>93.76</v>
      </c>
      <c r="I12" s="4">
        <f t="shared" si="6"/>
        <v>324.69</v>
      </c>
      <c r="J12" s="1">
        <v>75</v>
      </c>
      <c r="K12" s="1">
        <v>68.290000000000006</v>
      </c>
      <c r="L12" s="1">
        <v>97.83</v>
      </c>
      <c r="M12" s="4">
        <f t="shared" si="7"/>
        <v>241.12</v>
      </c>
      <c r="N12" s="1">
        <v>163.47</v>
      </c>
      <c r="O12" s="1">
        <v>149.74</v>
      </c>
      <c r="P12" s="1">
        <v>161.13999999999999</v>
      </c>
      <c r="Q12" s="12">
        <f t="shared" si="8"/>
        <v>474.35</v>
      </c>
      <c r="R12" s="1">
        <f t="shared" si="9"/>
        <v>1275.75</v>
      </c>
    </row>
    <row r="13" spans="1:18" x14ac:dyDescent="0.25">
      <c r="A13" s="1" t="s">
        <v>28</v>
      </c>
      <c r="B13" s="1">
        <v>45.06</v>
      </c>
      <c r="C13" s="1">
        <v>58.41</v>
      </c>
      <c r="D13" s="1">
        <v>46.71</v>
      </c>
      <c r="E13" s="4">
        <f t="shared" si="5"/>
        <v>150.18</v>
      </c>
      <c r="F13" s="1">
        <v>44.43</v>
      </c>
      <c r="G13" s="1">
        <v>42.86</v>
      </c>
      <c r="H13" s="1">
        <v>40.85</v>
      </c>
      <c r="I13" s="4">
        <f t="shared" si="6"/>
        <v>128.13999999999999</v>
      </c>
      <c r="J13" s="1">
        <v>38.83</v>
      </c>
      <c r="K13" s="1">
        <v>26.05</v>
      </c>
      <c r="L13" s="1">
        <v>36.119999999999997</v>
      </c>
      <c r="M13" s="4">
        <f t="shared" si="7"/>
        <v>101</v>
      </c>
      <c r="N13" s="1">
        <v>32.94</v>
      </c>
      <c r="O13" s="1">
        <v>46.36</v>
      </c>
      <c r="P13" s="1">
        <v>42.98</v>
      </c>
      <c r="Q13" s="12">
        <f t="shared" si="8"/>
        <v>122.28</v>
      </c>
      <c r="R13" s="1">
        <f t="shared" si="9"/>
        <v>501.6</v>
      </c>
    </row>
    <row r="14" spans="1:18" x14ac:dyDescent="0.25">
      <c r="A14" s="1" t="s">
        <v>29</v>
      </c>
      <c r="B14" s="1">
        <v>831.77</v>
      </c>
      <c r="C14" s="1">
        <v>0</v>
      </c>
      <c r="D14" s="1">
        <v>0</v>
      </c>
      <c r="E14" s="4">
        <f t="shared" si="5"/>
        <v>831.77</v>
      </c>
      <c r="F14" s="1">
        <v>428.22</v>
      </c>
      <c r="G14" s="1">
        <v>643.25</v>
      </c>
      <c r="H14" s="1">
        <v>0</v>
      </c>
      <c r="I14" s="4">
        <f>SUM(F14:H14)</f>
        <v>1071.47</v>
      </c>
      <c r="J14" s="1">
        <v>0</v>
      </c>
      <c r="K14" s="1">
        <v>0</v>
      </c>
      <c r="L14" s="1">
        <v>0</v>
      </c>
      <c r="M14" s="4">
        <f t="shared" si="7"/>
        <v>0</v>
      </c>
      <c r="N14" s="1">
        <v>0</v>
      </c>
      <c r="O14" s="1">
        <v>566.42999999999995</v>
      </c>
      <c r="P14" s="1">
        <v>486</v>
      </c>
      <c r="Q14" s="12">
        <f>SUM(N14:P14)</f>
        <v>1052.4299999999998</v>
      </c>
      <c r="R14" s="1">
        <f>SUM(E14+I14+M14+Q14)</f>
        <v>2955.67</v>
      </c>
    </row>
    <row r="15" spans="1:18" x14ac:dyDescent="0.25">
      <c r="A15" s="1" t="s">
        <v>30</v>
      </c>
      <c r="B15" s="1">
        <v>372</v>
      </c>
      <c r="C15" s="1">
        <v>0</v>
      </c>
      <c r="D15" s="1">
        <v>0</v>
      </c>
      <c r="E15" s="4">
        <f t="shared" si="5"/>
        <v>372</v>
      </c>
      <c r="F15" s="1">
        <v>393.9</v>
      </c>
      <c r="G15" s="1">
        <v>0</v>
      </c>
      <c r="H15" s="1">
        <v>0</v>
      </c>
      <c r="I15" s="4">
        <f t="shared" si="6"/>
        <v>393.9</v>
      </c>
      <c r="J15" s="1">
        <v>0</v>
      </c>
      <c r="K15" s="1">
        <v>0</v>
      </c>
      <c r="L15" s="1">
        <v>0</v>
      </c>
      <c r="M15" s="4">
        <f t="shared" si="7"/>
        <v>0</v>
      </c>
      <c r="N15" s="1">
        <v>0</v>
      </c>
      <c r="O15" s="1">
        <v>419.64</v>
      </c>
      <c r="P15" s="1">
        <v>244.63</v>
      </c>
      <c r="Q15" s="12">
        <f t="shared" si="8"/>
        <v>664.27</v>
      </c>
      <c r="R15" s="1">
        <f t="shared" si="9"/>
        <v>1430.17</v>
      </c>
    </row>
    <row r="16" spans="1:18" x14ac:dyDescent="0.25">
      <c r="A16" s="1" t="s">
        <v>31</v>
      </c>
      <c r="B16" s="1">
        <v>35.909999999999997</v>
      </c>
      <c r="C16" s="1">
        <v>35.909999999999997</v>
      </c>
      <c r="D16" s="1">
        <v>35.909999999999997</v>
      </c>
      <c r="E16" s="4">
        <f t="shared" si="5"/>
        <v>107.72999999999999</v>
      </c>
      <c r="F16" s="1">
        <v>35.909999999999997</v>
      </c>
      <c r="G16" s="1">
        <v>35.909999999999997</v>
      </c>
      <c r="H16" s="1">
        <v>35.909999999999997</v>
      </c>
      <c r="I16" s="4">
        <f t="shared" si="6"/>
        <v>107.72999999999999</v>
      </c>
      <c r="J16" s="1">
        <v>35.909999999999997</v>
      </c>
      <c r="K16" s="1">
        <v>35.909999999999997</v>
      </c>
      <c r="L16" s="1">
        <v>35.909999999999997</v>
      </c>
      <c r="M16" s="4">
        <f t="shared" si="7"/>
        <v>107.72999999999999</v>
      </c>
      <c r="N16" s="1">
        <v>35.909999999999997</v>
      </c>
      <c r="O16" s="1">
        <v>35.909999999999997</v>
      </c>
      <c r="P16" s="1">
        <v>30.53</v>
      </c>
      <c r="Q16" s="12">
        <f t="shared" si="8"/>
        <v>102.35</v>
      </c>
      <c r="R16" s="1">
        <f t="shared" si="9"/>
        <v>425.53999999999996</v>
      </c>
    </row>
    <row r="17" spans="1:18" x14ac:dyDescent="0.25">
      <c r="A17" s="1" t="s">
        <v>32</v>
      </c>
      <c r="B17" s="1">
        <v>21.2</v>
      </c>
      <c r="C17" s="1">
        <v>21.2</v>
      </c>
      <c r="D17" s="1">
        <v>21.2</v>
      </c>
      <c r="E17" s="4">
        <f t="shared" si="5"/>
        <v>63.599999999999994</v>
      </c>
      <c r="F17" s="1">
        <v>21.2</v>
      </c>
      <c r="G17" s="1">
        <v>21.2</v>
      </c>
      <c r="H17" s="1">
        <v>21.2</v>
      </c>
      <c r="I17" s="4">
        <f t="shared" si="6"/>
        <v>63.599999999999994</v>
      </c>
      <c r="J17" s="1">
        <v>21.2</v>
      </c>
      <c r="K17" s="1">
        <v>21.2</v>
      </c>
      <c r="L17" s="1">
        <v>21.2</v>
      </c>
      <c r="M17" s="4">
        <f t="shared" si="7"/>
        <v>63.599999999999994</v>
      </c>
      <c r="N17" s="1">
        <v>21.2</v>
      </c>
      <c r="O17" s="1">
        <v>21.2</v>
      </c>
      <c r="P17" s="1">
        <v>21.2</v>
      </c>
      <c r="Q17" s="12">
        <f t="shared" si="8"/>
        <v>63.599999999999994</v>
      </c>
      <c r="R17" s="1">
        <f t="shared" si="9"/>
        <v>254.39999999999998</v>
      </c>
    </row>
    <row r="18" spans="1:18" x14ac:dyDescent="0.25">
      <c r="A18" s="1" t="s">
        <v>33</v>
      </c>
      <c r="B18" s="1">
        <v>80.010000000000005</v>
      </c>
      <c r="C18" s="1">
        <v>80.010000000000005</v>
      </c>
      <c r="D18" s="1">
        <v>82.1</v>
      </c>
      <c r="E18" s="4">
        <f t="shared" si="5"/>
        <v>242.12</v>
      </c>
      <c r="F18" s="1">
        <v>85</v>
      </c>
      <c r="G18" s="1">
        <v>85</v>
      </c>
      <c r="H18" s="1">
        <v>85</v>
      </c>
      <c r="I18" s="4">
        <f t="shared" si="6"/>
        <v>255</v>
      </c>
      <c r="J18" s="1">
        <v>85</v>
      </c>
      <c r="K18" s="1">
        <v>85</v>
      </c>
      <c r="L18" s="1">
        <v>85</v>
      </c>
      <c r="M18" s="4">
        <f t="shared" si="7"/>
        <v>255</v>
      </c>
      <c r="N18" s="1">
        <v>85</v>
      </c>
      <c r="O18" s="1">
        <v>85</v>
      </c>
      <c r="P18" s="1">
        <v>86.83</v>
      </c>
      <c r="Q18" s="12">
        <f t="shared" si="8"/>
        <v>256.83</v>
      </c>
      <c r="R18" s="1">
        <f t="shared" si="9"/>
        <v>1008.95</v>
      </c>
    </row>
    <row r="19" spans="1:18" x14ac:dyDescent="0.25">
      <c r="A19" s="1" t="s">
        <v>34</v>
      </c>
      <c r="B19" s="1">
        <v>0</v>
      </c>
      <c r="C19" s="1">
        <v>40.39</v>
      </c>
      <c r="D19" s="1">
        <v>0</v>
      </c>
      <c r="E19" s="4">
        <f t="shared" si="5"/>
        <v>40.39</v>
      </c>
      <c r="F19" s="1">
        <v>49.45</v>
      </c>
      <c r="G19" s="1">
        <v>0</v>
      </c>
      <c r="H19" s="1">
        <v>46.13</v>
      </c>
      <c r="I19" s="4">
        <f t="shared" si="6"/>
        <v>95.580000000000013</v>
      </c>
      <c r="J19" s="1">
        <v>0</v>
      </c>
      <c r="K19" s="1">
        <v>38.729999999999997</v>
      </c>
      <c r="L19" s="1">
        <v>0</v>
      </c>
      <c r="M19" s="4">
        <f t="shared" si="7"/>
        <v>38.729999999999997</v>
      </c>
      <c r="N19" s="1">
        <v>48.54</v>
      </c>
      <c r="O19" s="1">
        <v>0</v>
      </c>
      <c r="P19" s="1">
        <v>44.61</v>
      </c>
      <c r="Q19" s="12">
        <f t="shared" si="8"/>
        <v>93.15</v>
      </c>
      <c r="R19" s="1">
        <f t="shared" si="9"/>
        <v>267.85000000000002</v>
      </c>
    </row>
    <row r="20" spans="1:18" x14ac:dyDescent="0.25">
      <c r="A20" s="1" t="s">
        <v>35</v>
      </c>
      <c r="B20" s="1">
        <v>0</v>
      </c>
      <c r="C20" s="1">
        <v>68.13</v>
      </c>
      <c r="D20" s="1">
        <v>0</v>
      </c>
      <c r="E20" s="4">
        <f t="shared" si="5"/>
        <v>68.13</v>
      </c>
      <c r="F20" s="1">
        <v>26.13</v>
      </c>
      <c r="G20" s="1">
        <v>0</v>
      </c>
      <c r="H20" s="1">
        <v>23.49</v>
      </c>
      <c r="I20" s="4">
        <f t="shared" si="6"/>
        <v>49.62</v>
      </c>
      <c r="J20" s="1">
        <v>0</v>
      </c>
      <c r="K20" s="1">
        <v>20.21</v>
      </c>
      <c r="L20" s="1">
        <v>0</v>
      </c>
      <c r="M20" s="4">
        <f t="shared" si="7"/>
        <v>20.21</v>
      </c>
      <c r="N20" s="1">
        <v>20.420000000000002</v>
      </c>
      <c r="O20" s="1">
        <v>0</v>
      </c>
      <c r="P20" s="1">
        <v>21.58</v>
      </c>
      <c r="Q20" s="12">
        <f t="shared" si="8"/>
        <v>42</v>
      </c>
      <c r="R20" s="1">
        <f t="shared" si="9"/>
        <v>179.96</v>
      </c>
    </row>
    <row r="21" spans="1:18" x14ac:dyDescent="0.25">
      <c r="A21" s="1" t="s">
        <v>36</v>
      </c>
      <c r="B21" s="1">
        <v>403.31</v>
      </c>
      <c r="C21" s="1">
        <v>0</v>
      </c>
      <c r="D21" s="1">
        <v>0</v>
      </c>
      <c r="E21" s="4">
        <f t="shared" si="5"/>
        <v>403.31</v>
      </c>
      <c r="F21" s="1">
        <v>403.31</v>
      </c>
      <c r="G21" s="1">
        <v>0</v>
      </c>
      <c r="H21" s="1">
        <v>0</v>
      </c>
      <c r="I21" s="4">
        <f t="shared" si="6"/>
        <v>403.31</v>
      </c>
      <c r="J21" s="1">
        <v>403.31</v>
      </c>
      <c r="K21" s="1">
        <v>0</v>
      </c>
      <c r="L21" s="1">
        <v>0</v>
      </c>
      <c r="M21" s="4">
        <f t="shared" si="7"/>
        <v>403.31</v>
      </c>
      <c r="N21" s="1">
        <v>403.31</v>
      </c>
      <c r="O21" s="1">
        <v>0</v>
      </c>
      <c r="P21" s="1">
        <v>135.80000000000001</v>
      </c>
      <c r="Q21" s="12">
        <f t="shared" si="8"/>
        <v>539.11</v>
      </c>
      <c r="R21" s="1">
        <f t="shared" si="9"/>
        <v>1749.04</v>
      </c>
    </row>
    <row r="22" spans="1:18" x14ac:dyDescent="0.25">
      <c r="A22" s="1" t="s">
        <v>48</v>
      </c>
      <c r="B22" s="1">
        <v>0</v>
      </c>
      <c r="C22" s="1">
        <v>29.73</v>
      </c>
      <c r="D22" s="1">
        <v>0</v>
      </c>
      <c r="E22" s="4">
        <f t="shared" si="5"/>
        <v>29.73</v>
      </c>
      <c r="F22" s="1">
        <v>15.66</v>
      </c>
      <c r="G22" s="1">
        <v>8.66</v>
      </c>
      <c r="H22" s="1">
        <v>0</v>
      </c>
      <c r="I22" s="4">
        <f t="shared" si="6"/>
        <v>24.32</v>
      </c>
      <c r="J22" s="1">
        <v>121.07</v>
      </c>
      <c r="K22" s="1">
        <v>0</v>
      </c>
      <c r="L22" s="1">
        <v>0</v>
      </c>
      <c r="M22" s="4">
        <f t="shared" si="7"/>
        <v>121.07</v>
      </c>
      <c r="N22" s="1">
        <v>9.76</v>
      </c>
      <c r="O22" s="1">
        <v>0</v>
      </c>
      <c r="P22" s="1">
        <v>17.66</v>
      </c>
      <c r="Q22" s="12">
        <f t="shared" si="8"/>
        <v>27.42</v>
      </c>
      <c r="R22" s="1">
        <f t="shared" si="9"/>
        <v>202.54000000000002</v>
      </c>
    </row>
    <row r="23" spans="1:18" x14ac:dyDescent="0.25">
      <c r="A23" s="1" t="s">
        <v>37</v>
      </c>
      <c r="B23" s="1">
        <v>0</v>
      </c>
      <c r="C23" s="1">
        <v>5.5</v>
      </c>
      <c r="D23" s="1">
        <v>0</v>
      </c>
      <c r="E23" s="4">
        <f t="shared" si="5"/>
        <v>5.5</v>
      </c>
      <c r="F23" s="1">
        <v>95.55</v>
      </c>
      <c r="G23" s="1">
        <v>0</v>
      </c>
      <c r="H23" s="1">
        <v>0</v>
      </c>
      <c r="I23" s="4">
        <f t="shared" si="6"/>
        <v>95.55</v>
      </c>
      <c r="J23" s="1">
        <v>0</v>
      </c>
      <c r="K23" s="1">
        <v>471.35</v>
      </c>
      <c r="L23" s="1">
        <v>0</v>
      </c>
      <c r="M23" s="4">
        <f t="shared" si="7"/>
        <v>471.35</v>
      </c>
      <c r="N23" s="1">
        <v>1.2</v>
      </c>
      <c r="O23" s="1">
        <v>0</v>
      </c>
      <c r="P23" s="1">
        <v>388.51</v>
      </c>
      <c r="Q23" s="12">
        <f t="shared" si="8"/>
        <v>389.71</v>
      </c>
      <c r="R23" s="1">
        <f t="shared" si="9"/>
        <v>962.1099999999999</v>
      </c>
    </row>
    <row r="24" spans="1:18" x14ac:dyDescent="0.25">
      <c r="A24" s="1" t="s">
        <v>38</v>
      </c>
      <c r="B24" s="1">
        <v>0</v>
      </c>
      <c r="C24" s="1">
        <v>13.07</v>
      </c>
      <c r="D24" s="1">
        <v>93.15</v>
      </c>
      <c r="E24" s="4">
        <f t="shared" si="5"/>
        <v>106.22</v>
      </c>
      <c r="F24" s="1">
        <v>15.08</v>
      </c>
      <c r="G24" s="1">
        <v>0</v>
      </c>
      <c r="H24" s="1">
        <v>0</v>
      </c>
      <c r="I24" s="4">
        <f t="shared" si="6"/>
        <v>15.08</v>
      </c>
      <c r="J24" s="1">
        <v>0</v>
      </c>
      <c r="K24" s="1">
        <v>0</v>
      </c>
      <c r="L24" s="1">
        <v>0</v>
      </c>
      <c r="M24" s="4">
        <f t="shared" si="7"/>
        <v>0</v>
      </c>
      <c r="N24" s="1">
        <v>117.92</v>
      </c>
      <c r="O24" s="1">
        <v>100</v>
      </c>
      <c r="P24" s="1">
        <v>0</v>
      </c>
      <c r="Q24" s="12">
        <f t="shared" si="8"/>
        <v>217.92000000000002</v>
      </c>
      <c r="R24" s="1">
        <f t="shared" si="9"/>
        <v>339.22</v>
      </c>
    </row>
    <row r="25" spans="1:18" x14ac:dyDescent="0.25">
      <c r="A25" s="1" t="s">
        <v>39</v>
      </c>
      <c r="B25" s="1">
        <v>0</v>
      </c>
      <c r="C25" s="1">
        <v>0</v>
      </c>
      <c r="D25" s="1">
        <v>0</v>
      </c>
      <c r="E25" s="4">
        <f t="shared" si="5"/>
        <v>0</v>
      </c>
      <c r="F25" s="1">
        <v>0</v>
      </c>
      <c r="G25" s="1">
        <v>0</v>
      </c>
      <c r="H25" s="1">
        <v>0</v>
      </c>
      <c r="I25" s="4">
        <f t="shared" si="6"/>
        <v>0</v>
      </c>
      <c r="J25" s="1">
        <v>31.83</v>
      </c>
      <c r="K25" s="1">
        <v>0</v>
      </c>
      <c r="L25" s="1">
        <v>0</v>
      </c>
      <c r="M25" s="4">
        <f t="shared" si="7"/>
        <v>31.83</v>
      </c>
      <c r="N25" s="1">
        <v>0</v>
      </c>
      <c r="O25" s="1">
        <v>0</v>
      </c>
      <c r="P25" s="1">
        <v>0</v>
      </c>
      <c r="Q25" s="12">
        <f t="shared" si="8"/>
        <v>0</v>
      </c>
      <c r="R25" s="1">
        <f t="shared" si="9"/>
        <v>31.83</v>
      </c>
    </row>
    <row r="26" spans="1:18" x14ac:dyDescent="0.25">
      <c r="A26" s="1" t="s">
        <v>40</v>
      </c>
      <c r="B26" s="1">
        <v>0</v>
      </c>
      <c r="C26" s="1">
        <v>0</v>
      </c>
      <c r="D26" s="1">
        <v>0</v>
      </c>
      <c r="E26" s="4">
        <f t="shared" si="5"/>
        <v>0</v>
      </c>
      <c r="F26" s="1">
        <v>150</v>
      </c>
      <c r="G26" s="1">
        <v>0</v>
      </c>
      <c r="H26" s="1">
        <v>0</v>
      </c>
      <c r="I26" s="4">
        <f t="shared" si="6"/>
        <v>150</v>
      </c>
      <c r="J26" s="1">
        <v>0</v>
      </c>
      <c r="K26" s="1">
        <v>0</v>
      </c>
      <c r="L26" s="1">
        <v>0</v>
      </c>
      <c r="M26" s="4">
        <f t="shared" si="7"/>
        <v>0</v>
      </c>
      <c r="N26" s="1">
        <v>0</v>
      </c>
      <c r="O26" s="1">
        <v>0</v>
      </c>
      <c r="P26" s="1">
        <v>0</v>
      </c>
      <c r="Q26" s="12">
        <f t="shared" si="8"/>
        <v>0</v>
      </c>
      <c r="R26" s="1">
        <f t="shared" si="9"/>
        <v>150</v>
      </c>
    </row>
    <row r="27" spans="1:18" x14ac:dyDescent="0.25">
      <c r="A27" s="1" t="s">
        <v>41</v>
      </c>
      <c r="B27" s="1">
        <v>0</v>
      </c>
      <c r="C27" s="1">
        <v>0</v>
      </c>
      <c r="D27" s="1">
        <v>200</v>
      </c>
      <c r="E27" s="4">
        <f t="shared" si="5"/>
        <v>200</v>
      </c>
      <c r="F27" s="1">
        <v>0</v>
      </c>
      <c r="G27" s="1">
        <v>0</v>
      </c>
      <c r="H27" s="1">
        <v>1000</v>
      </c>
      <c r="I27" s="4">
        <f t="shared" si="6"/>
        <v>1000</v>
      </c>
      <c r="J27" s="1">
        <v>0</v>
      </c>
      <c r="K27" s="1">
        <v>0</v>
      </c>
      <c r="L27" s="1">
        <v>0</v>
      </c>
      <c r="M27" s="4">
        <f t="shared" si="7"/>
        <v>0</v>
      </c>
      <c r="N27" s="1">
        <v>0</v>
      </c>
      <c r="O27" s="1">
        <v>0</v>
      </c>
      <c r="P27" s="1">
        <v>0</v>
      </c>
      <c r="Q27" s="12">
        <f t="shared" si="8"/>
        <v>0</v>
      </c>
      <c r="R27" s="1">
        <f t="shared" si="9"/>
        <v>1200</v>
      </c>
    </row>
    <row r="28" spans="1:18" x14ac:dyDescent="0.25">
      <c r="A28" s="1" t="s">
        <v>42</v>
      </c>
      <c r="B28" s="1">
        <v>0</v>
      </c>
      <c r="C28" s="1">
        <v>0</v>
      </c>
      <c r="D28" s="1">
        <v>0</v>
      </c>
      <c r="E28" s="4">
        <f t="shared" si="5"/>
        <v>0</v>
      </c>
      <c r="F28" s="1">
        <v>145.19999999999999</v>
      </c>
      <c r="G28" s="1">
        <v>0</v>
      </c>
      <c r="H28" s="1">
        <v>0</v>
      </c>
      <c r="I28" s="4">
        <f t="shared" si="6"/>
        <v>145.19999999999999</v>
      </c>
      <c r="J28" s="1">
        <v>0</v>
      </c>
      <c r="K28" s="1">
        <v>0</v>
      </c>
      <c r="L28" s="1">
        <v>0</v>
      </c>
      <c r="M28" s="4">
        <f t="shared" si="7"/>
        <v>0</v>
      </c>
      <c r="N28" s="1">
        <v>0</v>
      </c>
      <c r="O28" s="1">
        <v>0</v>
      </c>
      <c r="P28" s="1">
        <v>0</v>
      </c>
      <c r="Q28" s="12">
        <f t="shared" si="8"/>
        <v>0</v>
      </c>
      <c r="R28" s="1">
        <f t="shared" si="9"/>
        <v>145.19999999999999</v>
      </c>
    </row>
    <row r="29" spans="1:18" x14ac:dyDescent="0.25">
      <c r="A29" s="1" t="s">
        <v>43</v>
      </c>
      <c r="B29" s="1">
        <v>0</v>
      </c>
      <c r="C29" s="1">
        <v>0</v>
      </c>
      <c r="D29" s="1">
        <v>0</v>
      </c>
      <c r="E29" s="4">
        <f t="shared" si="5"/>
        <v>0</v>
      </c>
      <c r="F29" s="1">
        <v>0</v>
      </c>
      <c r="G29" s="1">
        <v>0</v>
      </c>
      <c r="H29" s="1">
        <v>363</v>
      </c>
      <c r="I29" s="4">
        <f t="shared" si="6"/>
        <v>363</v>
      </c>
      <c r="J29" s="1">
        <v>0</v>
      </c>
      <c r="K29" s="1">
        <v>0</v>
      </c>
      <c r="L29" s="1">
        <v>0</v>
      </c>
      <c r="M29" s="4">
        <f t="shared" si="7"/>
        <v>0</v>
      </c>
      <c r="N29" s="1">
        <v>0</v>
      </c>
      <c r="O29" s="1">
        <v>0</v>
      </c>
      <c r="P29" s="1">
        <v>0</v>
      </c>
      <c r="Q29" s="12">
        <f t="shared" si="8"/>
        <v>0</v>
      </c>
      <c r="R29" s="1">
        <f t="shared" si="9"/>
        <v>363</v>
      </c>
    </row>
    <row r="30" spans="1:18" x14ac:dyDescent="0.25">
      <c r="A30" s="1" t="s">
        <v>44</v>
      </c>
      <c r="B30" s="1">
        <v>0</v>
      </c>
      <c r="C30" s="1">
        <v>0</v>
      </c>
      <c r="D30" s="1">
        <v>0</v>
      </c>
      <c r="E30" s="4">
        <f t="shared" si="5"/>
        <v>0</v>
      </c>
      <c r="F30" s="1">
        <v>0</v>
      </c>
      <c r="G30" s="1">
        <v>0</v>
      </c>
      <c r="H30" s="1">
        <v>6130.42</v>
      </c>
      <c r="I30" s="4">
        <f t="shared" si="6"/>
        <v>6130.42</v>
      </c>
      <c r="J30" s="1">
        <v>0</v>
      </c>
      <c r="K30" s="1">
        <v>0</v>
      </c>
      <c r="L30" s="1">
        <v>0</v>
      </c>
      <c r="M30" s="4">
        <f t="shared" si="7"/>
        <v>0</v>
      </c>
      <c r="N30" s="1">
        <v>0</v>
      </c>
      <c r="O30" s="1">
        <v>0</v>
      </c>
      <c r="P30" s="1">
        <v>0</v>
      </c>
      <c r="Q30" s="12">
        <f t="shared" si="8"/>
        <v>0</v>
      </c>
      <c r="R30" s="1">
        <f t="shared" si="9"/>
        <v>6130.42</v>
      </c>
    </row>
    <row r="31" spans="1:18" x14ac:dyDescent="0.25">
      <c r="A31" s="7" t="s">
        <v>20</v>
      </c>
      <c r="B31" s="8">
        <f>SUM(B8:B30)</f>
        <v>19736.72</v>
      </c>
      <c r="C31" s="8">
        <f t="shared" ref="C31:P31" si="10">SUM(C8:C30)</f>
        <v>18679.36</v>
      </c>
      <c r="D31" s="8">
        <f t="shared" si="10"/>
        <v>18732.22</v>
      </c>
      <c r="E31" s="8">
        <f t="shared" si="10"/>
        <v>57148.299999999996</v>
      </c>
      <c r="F31" s="8">
        <f t="shared" si="10"/>
        <v>20258.170000000009</v>
      </c>
      <c r="G31" s="8">
        <f t="shared" si="10"/>
        <v>19367.120000000003</v>
      </c>
      <c r="H31" s="8">
        <f t="shared" si="10"/>
        <v>26332.9</v>
      </c>
      <c r="I31" s="8">
        <f t="shared" si="10"/>
        <v>65958.19</v>
      </c>
      <c r="J31" s="8">
        <f t="shared" si="10"/>
        <v>19130.010000000006</v>
      </c>
      <c r="K31" s="8">
        <f t="shared" si="10"/>
        <v>17730.079999999998</v>
      </c>
      <c r="L31" s="8">
        <f t="shared" si="10"/>
        <v>19226.160000000003</v>
      </c>
      <c r="M31" s="8">
        <f t="shared" si="10"/>
        <v>56086.249999999993</v>
      </c>
      <c r="N31" s="8">
        <f t="shared" si="10"/>
        <v>19266.629999999997</v>
      </c>
      <c r="O31" s="8">
        <f t="shared" si="10"/>
        <v>19751.240000000002</v>
      </c>
      <c r="P31" s="8">
        <f t="shared" si="10"/>
        <v>20008.43</v>
      </c>
      <c r="Q31" s="13">
        <f t="shared" ref="Q31" si="11">SUM(Q8:Q30)</f>
        <v>59026.299999999981</v>
      </c>
      <c r="R31" s="8">
        <f>SUM(R8:R30)</f>
        <v>238219.04000000004</v>
      </c>
    </row>
    <row r="32" spans="1:18" x14ac:dyDescent="0.25">
      <c r="A32" s="1"/>
      <c r="B32" s="1"/>
      <c r="C32" s="1"/>
      <c r="D32" s="1"/>
      <c r="E32" s="4"/>
      <c r="F32" s="1"/>
      <c r="G32" s="1"/>
      <c r="H32" s="1"/>
      <c r="I32" s="4"/>
      <c r="J32" s="1"/>
      <c r="K32" s="1"/>
      <c r="L32" s="1"/>
      <c r="M32" s="4"/>
      <c r="N32" s="1"/>
      <c r="O32" s="1"/>
      <c r="P32" s="1"/>
      <c r="Q32" s="12"/>
      <c r="R32" s="1"/>
    </row>
    <row r="33" spans="1:18" x14ac:dyDescent="0.25">
      <c r="A33" s="1"/>
      <c r="B33" s="1"/>
      <c r="C33" s="1"/>
      <c r="D33" s="1"/>
      <c r="E33" s="4"/>
      <c r="F33" s="1"/>
      <c r="G33" s="1"/>
      <c r="H33" s="1"/>
      <c r="I33" s="4"/>
      <c r="J33" s="1"/>
      <c r="K33" s="1"/>
      <c r="L33" s="1"/>
      <c r="M33" s="4"/>
      <c r="N33" s="1"/>
      <c r="O33" s="1"/>
      <c r="P33" s="1"/>
      <c r="Q33" s="12"/>
      <c r="R33" s="1"/>
    </row>
    <row r="34" spans="1:18" x14ac:dyDescent="0.25">
      <c r="A34" s="9" t="s">
        <v>12</v>
      </c>
      <c r="B34" s="10">
        <f>B7-B31</f>
        <v>-9202.4200000000019</v>
      </c>
      <c r="C34" s="10">
        <f t="shared" ref="C34:R34" si="12">C7-C31</f>
        <v>-8299.76</v>
      </c>
      <c r="D34" s="10">
        <f t="shared" si="12"/>
        <v>-6623.2200000000012</v>
      </c>
      <c r="E34" s="10">
        <f t="shared" si="12"/>
        <v>-24125.399999999994</v>
      </c>
      <c r="F34" s="10">
        <f t="shared" si="12"/>
        <v>-9739.1700000000092</v>
      </c>
      <c r="G34" s="10">
        <f t="shared" si="12"/>
        <v>-8777.1200000000026</v>
      </c>
      <c r="H34" s="10">
        <f t="shared" si="12"/>
        <v>3141.7799999999988</v>
      </c>
      <c r="I34" s="10">
        <f t="shared" si="12"/>
        <v>-15374.510000000002</v>
      </c>
      <c r="J34" s="10">
        <f t="shared" si="12"/>
        <v>-19081.010000000006</v>
      </c>
      <c r="K34" s="10">
        <f t="shared" si="12"/>
        <v>-17730.079999999998</v>
      </c>
      <c r="L34" s="10">
        <f t="shared" si="12"/>
        <v>-14453.260000000004</v>
      </c>
      <c r="M34" s="10">
        <f t="shared" si="12"/>
        <v>-51264.349999999991</v>
      </c>
      <c r="N34" s="10">
        <f t="shared" si="12"/>
        <v>-8125.6299999999974</v>
      </c>
      <c r="O34" s="10">
        <f t="shared" si="12"/>
        <v>-8850.2400000000016</v>
      </c>
      <c r="P34" s="10">
        <f t="shared" si="12"/>
        <v>-9109.33</v>
      </c>
      <c r="Q34" s="14">
        <f t="shared" si="12"/>
        <v>-26085.199999999983</v>
      </c>
      <c r="R34" s="10">
        <f t="shared" si="12"/>
        <v>-116849.46000000004</v>
      </c>
    </row>
    <row r="38" spans="1:18" x14ac:dyDescent="0.25">
      <c r="A38" s="22">
        <v>2020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16"/>
    </row>
    <row r="39" spans="1:18" x14ac:dyDescent="0.25">
      <c r="A39" s="1"/>
      <c r="B39" s="2" t="s">
        <v>0</v>
      </c>
      <c r="C39" s="2" t="s">
        <v>1</v>
      </c>
      <c r="D39" s="2" t="s">
        <v>2</v>
      </c>
      <c r="E39" s="3" t="s">
        <v>18</v>
      </c>
      <c r="F39" s="2" t="s">
        <v>3</v>
      </c>
      <c r="G39" s="2" t="s">
        <v>4</v>
      </c>
      <c r="H39" s="2" t="s">
        <v>5</v>
      </c>
      <c r="I39" s="3" t="s">
        <v>15</v>
      </c>
      <c r="J39" s="2" t="s">
        <v>6</v>
      </c>
      <c r="K39" s="2" t="s">
        <v>7</v>
      </c>
      <c r="L39" s="2" t="s">
        <v>8</v>
      </c>
      <c r="M39" s="3" t="s">
        <v>16</v>
      </c>
      <c r="N39" s="2" t="s">
        <v>9</v>
      </c>
      <c r="O39" s="2" t="s">
        <v>10</v>
      </c>
      <c r="P39" s="2" t="s">
        <v>11</v>
      </c>
      <c r="Q39" s="11" t="s">
        <v>17</v>
      </c>
      <c r="R39" s="15" t="s">
        <v>21</v>
      </c>
    </row>
    <row r="40" spans="1:18" x14ac:dyDescent="0.25">
      <c r="A40" s="1" t="s">
        <v>50</v>
      </c>
      <c r="B40" s="1">
        <v>10766.1</v>
      </c>
      <c r="C40" s="1">
        <v>10560.1</v>
      </c>
      <c r="D40" s="1">
        <v>9944.2000000000007</v>
      </c>
      <c r="E40" s="4">
        <f t="shared" ref="E40:E43" si="13">SUM(B40:D40)</f>
        <v>31270.400000000001</v>
      </c>
      <c r="F40" s="1">
        <v>0</v>
      </c>
      <c r="G40" s="1"/>
      <c r="H40" s="1"/>
      <c r="I40" s="4">
        <f t="shared" ref="I40:I43" si="14">SUM(F40:H40)</f>
        <v>0</v>
      </c>
      <c r="J40" s="1"/>
      <c r="K40" s="1"/>
      <c r="L40" s="1"/>
      <c r="M40" s="4">
        <f t="shared" ref="M40:M43" si="15">SUM(J40:L40)</f>
        <v>0</v>
      </c>
      <c r="N40" s="1"/>
      <c r="O40" s="1"/>
      <c r="P40" s="1"/>
      <c r="Q40" s="12">
        <f t="shared" ref="Q40:Q43" si="16">SUM(N40:P40)</f>
        <v>0</v>
      </c>
      <c r="R40" s="1">
        <f>SUM(E40+I40+M40+Q40)</f>
        <v>31270.400000000001</v>
      </c>
    </row>
    <row r="41" spans="1:18" x14ac:dyDescent="0.25">
      <c r="A41" s="1" t="s">
        <v>46</v>
      </c>
      <c r="B41" s="1"/>
      <c r="C41" s="1"/>
      <c r="D41" s="1"/>
      <c r="E41" s="4">
        <f t="shared" si="13"/>
        <v>0</v>
      </c>
      <c r="F41" s="1"/>
      <c r="G41" s="1"/>
      <c r="H41" s="1"/>
      <c r="I41" s="4">
        <f t="shared" si="14"/>
        <v>0</v>
      </c>
      <c r="J41" s="1"/>
      <c r="K41" s="1"/>
      <c r="L41" s="1"/>
      <c r="M41" s="4">
        <f t="shared" si="15"/>
        <v>0</v>
      </c>
      <c r="N41" s="1"/>
      <c r="O41" s="1"/>
      <c r="P41" s="1"/>
      <c r="Q41" s="12">
        <f t="shared" si="16"/>
        <v>0</v>
      </c>
      <c r="R41" s="1">
        <f>SUM(E41+I41+M41+Q41)</f>
        <v>0</v>
      </c>
    </row>
    <row r="42" spans="1:18" x14ac:dyDescent="0.25">
      <c r="A42" s="1"/>
      <c r="B42" s="1"/>
      <c r="C42" s="1"/>
      <c r="D42" s="1"/>
      <c r="E42" s="4">
        <f t="shared" si="13"/>
        <v>0</v>
      </c>
      <c r="F42" s="1"/>
      <c r="G42" s="1"/>
      <c r="H42" s="1"/>
      <c r="I42" s="4">
        <f t="shared" si="14"/>
        <v>0</v>
      </c>
      <c r="J42" s="1"/>
      <c r="K42" s="1"/>
      <c r="L42" s="1"/>
      <c r="M42" s="4">
        <f t="shared" si="15"/>
        <v>0</v>
      </c>
      <c r="N42" s="1"/>
      <c r="O42" s="1"/>
      <c r="P42" s="1"/>
      <c r="Q42" s="12">
        <f t="shared" si="16"/>
        <v>0</v>
      </c>
      <c r="R42" s="1">
        <f>SUM(E42+I42+M42+Q42)</f>
        <v>0</v>
      </c>
    </row>
    <row r="43" spans="1:18" x14ac:dyDescent="0.25">
      <c r="A43" s="1" t="s">
        <v>14</v>
      </c>
      <c r="B43" s="1"/>
      <c r="C43" s="1"/>
      <c r="D43" s="1"/>
      <c r="E43" s="4">
        <f t="shared" si="13"/>
        <v>0</v>
      </c>
      <c r="F43" s="1"/>
      <c r="G43" s="1"/>
      <c r="H43" s="1"/>
      <c r="I43" s="4">
        <f t="shared" si="14"/>
        <v>0</v>
      </c>
      <c r="J43" s="1"/>
      <c r="K43" s="1"/>
      <c r="L43" s="1"/>
      <c r="M43" s="4">
        <f t="shared" si="15"/>
        <v>0</v>
      </c>
      <c r="N43" s="1"/>
      <c r="O43" s="1"/>
      <c r="P43" s="1"/>
      <c r="Q43" s="12">
        <f t="shared" si="16"/>
        <v>0</v>
      </c>
      <c r="R43" s="1">
        <f>SUM(E43+I43+M43+Q43)</f>
        <v>0</v>
      </c>
    </row>
    <row r="44" spans="1:18" x14ac:dyDescent="0.25">
      <c r="A44" s="5" t="s">
        <v>19</v>
      </c>
      <c r="B44" s="6">
        <f t="shared" ref="B44:R44" si="17">SUM(B40:B43)</f>
        <v>10766.1</v>
      </c>
      <c r="C44" s="6">
        <f t="shared" si="17"/>
        <v>10560.1</v>
      </c>
      <c r="D44" s="6">
        <f t="shared" si="17"/>
        <v>9944.2000000000007</v>
      </c>
      <c r="E44" s="6">
        <f t="shared" si="17"/>
        <v>31270.400000000001</v>
      </c>
      <c r="F44" s="6">
        <f t="shared" si="17"/>
        <v>0</v>
      </c>
      <c r="G44" s="6">
        <f t="shared" si="17"/>
        <v>0</v>
      </c>
      <c r="H44" s="6">
        <f t="shared" si="17"/>
        <v>0</v>
      </c>
      <c r="I44" s="6">
        <f>SUM(I40:I43)</f>
        <v>0</v>
      </c>
      <c r="J44" s="6">
        <f t="shared" si="17"/>
        <v>0</v>
      </c>
      <c r="K44" s="6">
        <f t="shared" si="17"/>
        <v>0</v>
      </c>
      <c r="L44" s="6">
        <f t="shared" si="17"/>
        <v>0</v>
      </c>
      <c r="M44" s="6">
        <f t="shared" si="17"/>
        <v>0</v>
      </c>
      <c r="N44" s="6">
        <f t="shared" si="17"/>
        <v>0</v>
      </c>
      <c r="O44" s="6">
        <f t="shared" si="17"/>
        <v>0</v>
      </c>
      <c r="P44" s="6">
        <f t="shared" si="17"/>
        <v>0</v>
      </c>
      <c r="Q44" s="21">
        <f t="shared" si="17"/>
        <v>0</v>
      </c>
      <c r="R44" s="6">
        <f t="shared" si="17"/>
        <v>31270.400000000001</v>
      </c>
    </row>
    <row r="45" spans="1:18" x14ac:dyDescent="0.25">
      <c r="A45" s="1" t="s">
        <v>23</v>
      </c>
      <c r="B45" s="1">
        <v>13409.83</v>
      </c>
      <c r="C45" s="1">
        <v>13611.64</v>
      </c>
      <c r="D45" s="1">
        <v>13678.03</v>
      </c>
      <c r="E45" s="4">
        <f t="shared" ref="E45:E61" si="18">SUM(B45:D45)</f>
        <v>40699.5</v>
      </c>
      <c r="F45" s="1">
        <v>13238.58</v>
      </c>
      <c r="G45" s="1"/>
      <c r="H45" s="1"/>
      <c r="I45" s="4">
        <f t="shared" ref="I45:I61" si="19">SUM(F45:H45)</f>
        <v>13238.58</v>
      </c>
      <c r="J45" s="1"/>
      <c r="K45" s="1"/>
      <c r="L45" s="1"/>
      <c r="M45" s="4">
        <f>SUM(J45:L45)</f>
        <v>0</v>
      </c>
      <c r="N45" s="1"/>
      <c r="O45" s="1"/>
      <c r="P45" s="1"/>
      <c r="Q45" s="12">
        <f>SUM(N45:P45)</f>
        <v>0</v>
      </c>
      <c r="R45" s="1">
        <f>SUM(E45+I45+M45+Q45)</f>
        <v>53938.080000000002</v>
      </c>
    </row>
    <row r="46" spans="1:18" x14ac:dyDescent="0.25">
      <c r="A46" s="1" t="s">
        <v>24</v>
      </c>
      <c r="B46" s="1">
        <v>393.19</v>
      </c>
      <c r="C46" s="1">
        <v>407.14</v>
      </c>
      <c r="D46" s="1">
        <v>407.14</v>
      </c>
      <c r="E46" s="4">
        <f t="shared" si="18"/>
        <v>1207.4699999999998</v>
      </c>
      <c r="F46" s="1">
        <v>407.14</v>
      </c>
      <c r="G46" s="1"/>
      <c r="H46" s="1"/>
      <c r="I46" s="4">
        <f t="shared" si="19"/>
        <v>407.14</v>
      </c>
      <c r="J46" s="1"/>
      <c r="K46" s="1"/>
      <c r="L46" s="1"/>
      <c r="M46" s="4">
        <f>SUM(J46:L46)</f>
        <v>0</v>
      </c>
      <c r="N46" s="1"/>
      <c r="O46" s="1"/>
      <c r="P46" s="1"/>
      <c r="Q46" s="12">
        <f>SUM(N46:P46)</f>
        <v>0</v>
      </c>
      <c r="R46" s="1">
        <f>SUM(E46+I46+M46+Q46)</f>
        <v>1614.6099999999997</v>
      </c>
    </row>
    <row r="47" spans="1:18" x14ac:dyDescent="0.25">
      <c r="A47" s="1" t="s">
        <v>25</v>
      </c>
      <c r="B47" s="1">
        <v>4294.99</v>
      </c>
      <c r="C47" s="1">
        <v>4380.8900000000003</v>
      </c>
      <c r="D47" s="1">
        <v>4380.8900000000003</v>
      </c>
      <c r="E47" s="4">
        <f t="shared" si="18"/>
        <v>13056.77</v>
      </c>
      <c r="F47" s="1">
        <v>4380.8900000000003</v>
      </c>
      <c r="G47" s="1"/>
      <c r="H47" s="1"/>
      <c r="I47" s="4">
        <f t="shared" si="19"/>
        <v>4380.8900000000003</v>
      </c>
      <c r="J47" s="1"/>
      <c r="K47" s="1"/>
      <c r="L47" s="1"/>
      <c r="M47" s="4">
        <f>SUM(J47:L47)</f>
        <v>0</v>
      </c>
      <c r="N47" s="1"/>
      <c r="O47" s="1"/>
      <c r="P47" s="1"/>
      <c r="Q47" s="12">
        <f t="shared" ref="Q47:Q61" si="20">SUM(N47:P47)</f>
        <v>0</v>
      </c>
      <c r="R47" s="1">
        <f>SUM(E47+I47+M47+Q47)</f>
        <v>17437.66</v>
      </c>
    </row>
    <row r="48" spans="1:18" x14ac:dyDescent="0.25">
      <c r="A48" s="1" t="s">
        <v>26</v>
      </c>
      <c r="B48" s="1">
        <v>159.18</v>
      </c>
      <c r="C48" s="1">
        <v>162.36000000000001</v>
      </c>
      <c r="D48" s="1">
        <v>162.36000000000001</v>
      </c>
      <c r="E48" s="4">
        <f t="shared" si="18"/>
        <v>483.90000000000003</v>
      </c>
      <c r="F48" s="1">
        <v>162.36000000000001</v>
      </c>
      <c r="G48" s="1"/>
      <c r="H48" s="1"/>
      <c r="I48" s="4">
        <f t="shared" si="19"/>
        <v>162.36000000000001</v>
      </c>
      <c r="J48" s="1"/>
      <c r="K48" s="1"/>
      <c r="L48" s="1"/>
      <c r="M48" s="4">
        <f t="shared" ref="M48:M61" si="21">SUM(J48:L48)</f>
        <v>0</v>
      </c>
      <c r="N48" s="1"/>
      <c r="O48" s="1"/>
      <c r="P48" s="1"/>
      <c r="Q48" s="12">
        <f t="shared" si="20"/>
        <v>0</v>
      </c>
      <c r="R48" s="1">
        <f t="shared" ref="R48:R62" si="22">SUM(E48+I48+M48+Q48)</f>
        <v>646.26</v>
      </c>
    </row>
    <row r="49" spans="1:18" x14ac:dyDescent="0.25">
      <c r="A49" s="1" t="s">
        <v>27</v>
      </c>
      <c r="B49" s="1">
        <v>134.19</v>
      </c>
      <c r="C49" s="1">
        <v>151.47999999999999</v>
      </c>
      <c r="D49" s="1">
        <v>132.85</v>
      </c>
      <c r="E49" s="4">
        <f t="shared" si="18"/>
        <v>418.52</v>
      </c>
      <c r="F49" s="1"/>
      <c r="G49" s="1"/>
      <c r="H49" s="1"/>
      <c r="I49" s="4">
        <f t="shared" si="19"/>
        <v>0</v>
      </c>
      <c r="J49" s="1"/>
      <c r="K49" s="1"/>
      <c r="L49" s="1"/>
      <c r="M49" s="4">
        <f t="shared" si="21"/>
        <v>0</v>
      </c>
      <c r="N49" s="1"/>
      <c r="O49" s="1"/>
      <c r="P49" s="1"/>
      <c r="Q49" s="12">
        <f t="shared" si="20"/>
        <v>0</v>
      </c>
      <c r="R49" s="1">
        <f t="shared" si="22"/>
        <v>418.52</v>
      </c>
    </row>
    <row r="50" spans="1:18" x14ac:dyDescent="0.25">
      <c r="A50" s="1" t="s">
        <v>28</v>
      </c>
      <c r="B50" s="1">
        <v>45.59</v>
      </c>
      <c r="C50" s="1">
        <v>50.05</v>
      </c>
      <c r="D50" s="1">
        <v>44.78</v>
      </c>
      <c r="E50" s="4">
        <f t="shared" si="18"/>
        <v>140.42000000000002</v>
      </c>
      <c r="F50" s="1"/>
      <c r="G50" s="1"/>
      <c r="H50" s="1"/>
      <c r="I50" s="4">
        <f t="shared" si="19"/>
        <v>0</v>
      </c>
      <c r="J50" s="1"/>
      <c r="K50" s="1"/>
      <c r="L50" s="1"/>
      <c r="M50" s="4">
        <f t="shared" si="21"/>
        <v>0</v>
      </c>
      <c r="N50" s="1"/>
      <c r="O50" s="1"/>
      <c r="P50" s="1"/>
      <c r="Q50" s="12">
        <f t="shared" si="20"/>
        <v>0</v>
      </c>
      <c r="R50" s="1">
        <f t="shared" si="22"/>
        <v>140.42000000000002</v>
      </c>
    </row>
    <row r="51" spans="1:18" x14ac:dyDescent="0.25">
      <c r="A51" s="1" t="s">
        <v>29</v>
      </c>
      <c r="B51" s="1">
        <v>0</v>
      </c>
      <c r="C51" s="1">
        <v>494.21</v>
      </c>
      <c r="D51" s="1">
        <v>0</v>
      </c>
      <c r="E51" s="4">
        <f t="shared" si="18"/>
        <v>494.21</v>
      </c>
      <c r="F51" s="1"/>
      <c r="G51" s="1"/>
      <c r="H51" s="1"/>
      <c r="I51" s="4">
        <f t="shared" si="19"/>
        <v>0</v>
      </c>
      <c r="J51" s="1"/>
      <c r="K51" s="1"/>
      <c r="L51" s="1"/>
      <c r="M51" s="4">
        <f t="shared" si="21"/>
        <v>0</v>
      </c>
      <c r="N51" s="1"/>
      <c r="O51" s="1"/>
      <c r="P51" s="1"/>
      <c r="Q51" s="12">
        <f t="shared" si="20"/>
        <v>0</v>
      </c>
      <c r="R51" s="1">
        <f t="shared" si="22"/>
        <v>494.21</v>
      </c>
    </row>
    <row r="52" spans="1:18" x14ac:dyDescent="0.25">
      <c r="A52" s="1" t="s">
        <v>30</v>
      </c>
      <c r="B52" s="1">
        <v>0</v>
      </c>
      <c r="C52" s="1">
        <v>206.37</v>
      </c>
      <c r="D52" s="1">
        <v>0</v>
      </c>
      <c r="E52" s="4">
        <f t="shared" si="18"/>
        <v>206.37</v>
      </c>
      <c r="F52" s="1"/>
      <c r="G52" s="1"/>
      <c r="H52" s="1"/>
      <c r="I52" s="4">
        <f t="shared" si="19"/>
        <v>0</v>
      </c>
      <c r="J52" s="1"/>
      <c r="K52" s="1"/>
      <c r="L52" s="1"/>
      <c r="M52" s="4">
        <f t="shared" si="21"/>
        <v>0</v>
      </c>
      <c r="N52" s="1"/>
      <c r="O52" s="1"/>
      <c r="P52" s="1"/>
      <c r="Q52" s="12">
        <f t="shared" si="20"/>
        <v>0</v>
      </c>
      <c r="R52" s="1">
        <f t="shared" si="22"/>
        <v>206.37</v>
      </c>
    </row>
    <row r="53" spans="1:18" x14ac:dyDescent="0.25">
      <c r="A53" s="1" t="s">
        <v>31</v>
      </c>
      <c r="B53" s="1">
        <v>30.53</v>
      </c>
      <c r="C53" s="1">
        <v>30.53</v>
      </c>
      <c r="D53" s="1">
        <v>30.53</v>
      </c>
      <c r="E53" s="4">
        <f t="shared" si="18"/>
        <v>91.59</v>
      </c>
      <c r="F53" s="1">
        <v>30.53</v>
      </c>
      <c r="G53" s="1"/>
      <c r="H53" s="1"/>
      <c r="I53" s="4">
        <f t="shared" si="19"/>
        <v>30.53</v>
      </c>
      <c r="J53" s="1"/>
      <c r="K53" s="1"/>
      <c r="L53" s="1"/>
      <c r="M53" s="4">
        <f t="shared" si="21"/>
        <v>0</v>
      </c>
      <c r="N53" s="1"/>
      <c r="O53" s="1"/>
      <c r="P53" s="1"/>
      <c r="Q53" s="12">
        <f t="shared" si="20"/>
        <v>0</v>
      </c>
      <c r="R53" s="1">
        <f t="shared" si="22"/>
        <v>122.12</v>
      </c>
    </row>
    <row r="54" spans="1:18" x14ac:dyDescent="0.25">
      <c r="A54" s="1" t="s">
        <v>32</v>
      </c>
      <c r="B54" s="1">
        <v>21.2</v>
      </c>
      <c r="C54" s="1">
        <v>21.2</v>
      </c>
      <c r="D54" s="1">
        <v>21.2</v>
      </c>
      <c r="E54" s="4">
        <f t="shared" si="18"/>
        <v>63.599999999999994</v>
      </c>
      <c r="F54" s="1">
        <v>21.2</v>
      </c>
      <c r="G54" s="1"/>
      <c r="H54" s="1"/>
      <c r="I54" s="4">
        <f t="shared" si="19"/>
        <v>21.2</v>
      </c>
      <c r="J54" s="1"/>
      <c r="K54" s="1"/>
      <c r="L54" s="1"/>
      <c r="M54" s="4">
        <f t="shared" si="21"/>
        <v>0</v>
      </c>
      <c r="N54" s="1"/>
      <c r="O54" s="1"/>
      <c r="P54" s="1"/>
      <c r="Q54" s="12">
        <f t="shared" si="20"/>
        <v>0</v>
      </c>
      <c r="R54" s="1">
        <f t="shared" si="22"/>
        <v>84.8</v>
      </c>
    </row>
    <row r="55" spans="1:18" x14ac:dyDescent="0.25">
      <c r="A55" s="1" t="s">
        <v>33</v>
      </c>
      <c r="B55" s="1">
        <v>85</v>
      </c>
      <c r="C55" s="1">
        <v>85</v>
      </c>
      <c r="D55" s="1">
        <v>85</v>
      </c>
      <c r="E55" s="4">
        <f t="shared" si="18"/>
        <v>255</v>
      </c>
      <c r="F55" s="1">
        <v>86.79</v>
      </c>
      <c r="G55" s="1"/>
      <c r="H55" s="1"/>
      <c r="I55" s="4">
        <f t="shared" si="19"/>
        <v>86.79</v>
      </c>
      <c r="J55" s="1"/>
      <c r="K55" s="1"/>
      <c r="L55" s="1"/>
      <c r="M55" s="4">
        <f t="shared" si="21"/>
        <v>0</v>
      </c>
      <c r="N55" s="1"/>
      <c r="O55" s="1"/>
      <c r="P55" s="1"/>
      <c r="Q55" s="12">
        <f t="shared" si="20"/>
        <v>0</v>
      </c>
      <c r="R55" s="1">
        <f t="shared" si="22"/>
        <v>341.79</v>
      </c>
    </row>
    <row r="56" spans="1:18" x14ac:dyDescent="0.25">
      <c r="A56" s="1" t="s">
        <v>34</v>
      </c>
      <c r="B56" s="1">
        <v>0</v>
      </c>
      <c r="C56" s="1">
        <v>48.55</v>
      </c>
      <c r="D56" s="1">
        <v>0</v>
      </c>
      <c r="E56" s="4">
        <f t="shared" si="18"/>
        <v>48.55</v>
      </c>
      <c r="F56" s="1">
        <v>44</v>
      </c>
      <c r="G56" s="1"/>
      <c r="H56" s="1"/>
      <c r="I56" s="4">
        <f t="shared" si="19"/>
        <v>44</v>
      </c>
      <c r="J56" s="1"/>
      <c r="K56" s="1"/>
      <c r="L56" s="1"/>
      <c r="M56" s="4">
        <f t="shared" si="21"/>
        <v>0</v>
      </c>
      <c r="N56" s="1"/>
      <c r="O56" s="1"/>
      <c r="P56" s="1"/>
      <c r="Q56" s="12">
        <f t="shared" si="20"/>
        <v>0</v>
      </c>
      <c r="R56" s="1">
        <f t="shared" si="22"/>
        <v>92.55</v>
      </c>
    </row>
    <row r="57" spans="1:18" x14ac:dyDescent="0.25">
      <c r="A57" s="1" t="s">
        <v>35</v>
      </c>
      <c r="B57" s="1">
        <v>0</v>
      </c>
      <c r="C57" s="1">
        <v>25.82</v>
      </c>
      <c r="D57" s="1">
        <v>0</v>
      </c>
      <c r="E57" s="4">
        <f t="shared" si="18"/>
        <v>25.82</v>
      </c>
      <c r="F57" s="1">
        <v>22.32</v>
      </c>
      <c r="G57" s="1"/>
      <c r="H57" s="1"/>
      <c r="I57" s="4">
        <f t="shared" si="19"/>
        <v>22.32</v>
      </c>
      <c r="J57" s="1"/>
      <c r="K57" s="1"/>
      <c r="L57" s="1"/>
      <c r="M57" s="4">
        <f t="shared" si="21"/>
        <v>0</v>
      </c>
      <c r="N57" s="1"/>
      <c r="O57" s="1"/>
      <c r="P57" s="1"/>
      <c r="Q57" s="12">
        <f t="shared" si="20"/>
        <v>0</v>
      </c>
      <c r="R57" s="1">
        <f t="shared" si="22"/>
        <v>48.14</v>
      </c>
    </row>
    <row r="58" spans="1:18" x14ac:dyDescent="0.25">
      <c r="A58" s="1" t="s">
        <v>36</v>
      </c>
      <c r="B58" s="1">
        <v>0</v>
      </c>
      <c r="C58" s="1">
        <v>410.9</v>
      </c>
      <c r="D58" s="1">
        <v>0</v>
      </c>
      <c r="E58" s="4">
        <f t="shared" si="18"/>
        <v>410.9</v>
      </c>
      <c r="F58" s="1">
        <v>0</v>
      </c>
      <c r="G58" s="1"/>
      <c r="H58" s="1"/>
      <c r="I58" s="4">
        <f t="shared" si="19"/>
        <v>0</v>
      </c>
      <c r="J58" s="1"/>
      <c r="K58" s="1"/>
      <c r="L58" s="1"/>
      <c r="M58" s="4">
        <f t="shared" si="21"/>
        <v>0</v>
      </c>
      <c r="N58" s="1"/>
      <c r="O58" s="1"/>
      <c r="P58" s="1"/>
      <c r="Q58" s="12">
        <f t="shared" si="20"/>
        <v>0</v>
      </c>
      <c r="R58" s="1">
        <f t="shared" si="22"/>
        <v>410.9</v>
      </c>
    </row>
    <row r="59" spans="1:18" x14ac:dyDescent="0.25">
      <c r="A59" s="1" t="s">
        <v>48</v>
      </c>
      <c r="B59" s="1">
        <v>0</v>
      </c>
      <c r="C59" s="1">
        <v>14.45</v>
      </c>
      <c r="D59" s="1">
        <v>0</v>
      </c>
      <c r="E59" s="4">
        <f t="shared" si="18"/>
        <v>14.45</v>
      </c>
      <c r="F59" s="1">
        <v>0</v>
      </c>
      <c r="G59" s="1"/>
      <c r="H59" s="1"/>
      <c r="I59" s="4">
        <f t="shared" si="19"/>
        <v>0</v>
      </c>
      <c r="J59" s="1"/>
      <c r="K59" s="1"/>
      <c r="L59" s="1"/>
      <c r="M59" s="4">
        <f t="shared" si="21"/>
        <v>0</v>
      </c>
      <c r="N59" s="1"/>
      <c r="O59" s="1"/>
      <c r="P59" s="1"/>
      <c r="Q59" s="12">
        <f t="shared" si="20"/>
        <v>0</v>
      </c>
      <c r="R59" s="1">
        <f t="shared" si="22"/>
        <v>14.45</v>
      </c>
    </row>
    <row r="60" spans="1:18" x14ac:dyDescent="0.25">
      <c r="A60" s="1" t="s">
        <v>38</v>
      </c>
      <c r="B60" s="1">
        <v>47.36</v>
      </c>
      <c r="C60" s="1">
        <v>116</v>
      </c>
      <c r="D60" s="1">
        <v>191.13</v>
      </c>
      <c r="E60" s="4">
        <f t="shared" si="18"/>
        <v>354.49</v>
      </c>
      <c r="F60" s="1">
        <v>0</v>
      </c>
      <c r="G60" s="1"/>
      <c r="H60" s="1"/>
      <c r="I60" s="4">
        <f t="shared" si="19"/>
        <v>0</v>
      </c>
      <c r="J60" s="1"/>
      <c r="K60" s="1"/>
      <c r="L60" s="1"/>
      <c r="M60" s="4">
        <f t="shared" si="21"/>
        <v>0</v>
      </c>
      <c r="N60" s="1"/>
      <c r="O60" s="1"/>
      <c r="P60" s="1"/>
      <c r="Q60" s="12">
        <f t="shared" si="20"/>
        <v>0</v>
      </c>
      <c r="R60" s="1">
        <f t="shared" si="22"/>
        <v>354.49</v>
      </c>
    </row>
    <row r="61" spans="1:18" x14ac:dyDescent="0.25">
      <c r="A61" s="1" t="s">
        <v>49</v>
      </c>
      <c r="B61" s="1">
        <v>0</v>
      </c>
      <c r="C61" s="1">
        <v>988.57</v>
      </c>
      <c r="D61" s="1">
        <v>0</v>
      </c>
      <c r="E61" s="4">
        <f t="shared" si="18"/>
        <v>988.57</v>
      </c>
      <c r="F61" s="1"/>
      <c r="G61" s="1"/>
      <c r="H61" s="1"/>
      <c r="I61" s="4">
        <f t="shared" si="19"/>
        <v>0</v>
      </c>
      <c r="J61" s="1"/>
      <c r="K61" s="1"/>
      <c r="L61" s="1"/>
      <c r="M61" s="4">
        <f t="shared" si="21"/>
        <v>0</v>
      </c>
      <c r="N61" s="1"/>
      <c r="O61" s="1"/>
      <c r="P61" s="1"/>
      <c r="Q61" s="12">
        <f t="shared" si="20"/>
        <v>0</v>
      </c>
      <c r="R61" s="1">
        <f t="shared" si="22"/>
        <v>988.57</v>
      </c>
    </row>
    <row r="62" spans="1:18" x14ac:dyDescent="0.25">
      <c r="A62" s="1" t="s">
        <v>13</v>
      </c>
      <c r="B62" s="1"/>
      <c r="C62" s="1"/>
      <c r="D62" s="1"/>
      <c r="E62" s="4">
        <f>SUM(B62:D62)</f>
        <v>0</v>
      </c>
      <c r="F62" s="1"/>
      <c r="G62" s="1"/>
      <c r="H62" s="1"/>
      <c r="I62" s="4">
        <f>SUM(F62:H62)</f>
        <v>0</v>
      </c>
      <c r="J62" s="1"/>
      <c r="K62" s="1"/>
      <c r="L62" s="1"/>
      <c r="M62" s="4">
        <f>SUM(J62:L62)</f>
        <v>0</v>
      </c>
      <c r="N62" s="1"/>
      <c r="O62" s="1"/>
      <c r="P62" s="1"/>
      <c r="Q62" s="12">
        <f>SUM(N62:P62)</f>
        <v>0</v>
      </c>
      <c r="R62" s="1">
        <f t="shared" si="22"/>
        <v>0</v>
      </c>
    </row>
    <row r="63" spans="1:18" x14ac:dyDescent="0.25">
      <c r="A63" s="7" t="s">
        <v>20</v>
      </c>
      <c r="B63" s="8">
        <f t="shared" ref="B63:R63" si="23">SUM(B45:B62)</f>
        <v>18621.060000000001</v>
      </c>
      <c r="C63" s="8">
        <f t="shared" si="23"/>
        <v>21205.159999999996</v>
      </c>
      <c r="D63" s="8">
        <f t="shared" si="23"/>
        <v>19133.91</v>
      </c>
      <c r="E63" s="8">
        <f t="shared" si="23"/>
        <v>58960.13</v>
      </c>
      <c r="F63" s="8">
        <f t="shared" si="23"/>
        <v>18393.810000000001</v>
      </c>
      <c r="G63" s="8">
        <f t="shared" si="23"/>
        <v>0</v>
      </c>
      <c r="H63" s="8">
        <f t="shared" si="23"/>
        <v>0</v>
      </c>
      <c r="I63" s="8">
        <f t="shared" si="23"/>
        <v>18393.810000000001</v>
      </c>
      <c r="J63" s="8">
        <f t="shared" si="23"/>
        <v>0</v>
      </c>
      <c r="K63" s="8">
        <f t="shared" si="23"/>
        <v>0</v>
      </c>
      <c r="L63" s="8">
        <f t="shared" si="23"/>
        <v>0</v>
      </c>
      <c r="M63" s="8">
        <f t="shared" si="23"/>
        <v>0</v>
      </c>
      <c r="N63" s="8">
        <f t="shared" si="23"/>
        <v>0</v>
      </c>
      <c r="O63" s="8">
        <f t="shared" si="23"/>
        <v>0</v>
      </c>
      <c r="P63" s="8">
        <f t="shared" si="23"/>
        <v>0</v>
      </c>
      <c r="Q63" s="13">
        <f t="shared" si="23"/>
        <v>0</v>
      </c>
      <c r="R63" s="8">
        <f t="shared" si="23"/>
        <v>77353.94</v>
      </c>
    </row>
    <row r="64" spans="1:18" x14ac:dyDescent="0.25">
      <c r="A64" s="1"/>
      <c r="B64" s="1"/>
      <c r="C64" s="1"/>
      <c r="D64" s="1"/>
      <c r="E64" s="4"/>
      <c r="F64" s="1"/>
      <c r="G64" s="1"/>
      <c r="H64" s="1"/>
      <c r="I64" s="4"/>
      <c r="J64" s="1"/>
      <c r="K64" s="1"/>
      <c r="L64" s="1"/>
      <c r="M64" s="4"/>
      <c r="N64" s="1"/>
      <c r="O64" s="1"/>
      <c r="P64" s="1"/>
      <c r="Q64" s="12"/>
      <c r="R64" s="1"/>
    </row>
    <row r="65" spans="1:18" x14ac:dyDescent="0.25">
      <c r="A65" s="1"/>
      <c r="B65" s="1"/>
      <c r="C65" s="1"/>
      <c r="D65" s="1"/>
      <c r="E65" s="4"/>
      <c r="F65" s="1"/>
      <c r="G65" s="1"/>
      <c r="H65" s="1"/>
      <c r="I65" s="4"/>
      <c r="J65" s="1"/>
      <c r="K65" s="1"/>
      <c r="L65" s="1"/>
      <c r="M65" s="4"/>
      <c r="N65" s="1"/>
      <c r="O65" s="1"/>
      <c r="P65" s="1"/>
      <c r="Q65" s="12"/>
      <c r="R65" s="1"/>
    </row>
    <row r="66" spans="1:18" x14ac:dyDescent="0.25">
      <c r="A66" s="17" t="s">
        <v>12</v>
      </c>
      <c r="B66" s="18">
        <f t="shared" ref="B66:R66" si="24">B44-B63</f>
        <v>-7854.9600000000009</v>
      </c>
      <c r="C66" s="18">
        <f t="shared" si="24"/>
        <v>-10645.059999999996</v>
      </c>
      <c r="D66" s="18">
        <f t="shared" si="24"/>
        <v>-9189.7099999999991</v>
      </c>
      <c r="E66" s="18">
        <f t="shared" si="24"/>
        <v>-27689.729999999996</v>
      </c>
      <c r="F66" s="18">
        <f t="shared" si="24"/>
        <v>-18393.810000000001</v>
      </c>
      <c r="G66" s="18">
        <f t="shared" si="24"/>
        <v>0</v>
      </c>
      <c r="H66" s="18">
        <f t="shared" si="24"/>
        <v>0</v>
      </c>
      <c r="I66" s="18">
        <f t="shared" si="24"/>
        <v>-18393.810000000001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  <c r="Q66" s="19">
        <f t="shared" si="24"/>
        <v>0</v>
      </c>
      <c r="R66" s="18">
        <f t="shared" si="24"/>
        <v>-46083.54</v>
      </c>
    </row>
    <row r="70" spans="1:18" x14ac:dyDescent="0.25">
      <c r="A70" s="20" t="s">
        <v>22</v>
      </c>
      <c r="B70" s="20">
        <f>B66-B34</f>
        <v>1347.4600000000009</v>
      </c>
      <c r="C70" s="20">
        <f>C66-C34</f>
        <v>-2345.2999999999956</v>
      </c>
      <c r="D70" s="20">
        <f>D66-D34</f>
        <v>-2566.489999999998</v>
      </c>
      <c r="E70" s="20">
        <f>E66-E34</f>
        <v>-3564.3300000000017</v>
      </c>
      <c r="F70" s="20">
        <f t="shared" ref="F70:R70" si="25">F66-F34</f>
        <v>-8654.6399999999921</v>
      </c>
      <c r="G70" s="20">
        <f t="shared" si="25"/>
        <v>8777.1200000000026</v>
      </c>
      <c r="H70" s="20">
        <f t="shared" si="25"/>
        <v>-3141.7799999999988</v>
      </c>
      <c r="I70" s="20">
        <f t="shared" si="25"/>
        <v>-3019.2999999999993</v>
      </c>
      <c r="J70" s="20">
        <f t="shared" si="25"/>
        <v>19081.010000000006</v>
      </c>
      <c r="K70" s="20">
        <f t="shared" si="25"/>
        <v>17730.079999999998</v>
      </c>
      <c r="L70" s="20">
        <f t="shared" si="25"/>
        <v>14453.260000000004</v>
      </c>
      <c r="M70" s="20">
        <f t="shared" si="25"/>
        <v>51264.349999999991</v>
      </c>
      <c r="N70" s="20">
        <f t="shared" si="25"/>
        <v>8125.6299999999974</v>
      </c>
      <c r="O70" s="20">
        <f t="shared" si="25"/>
        <v>8850.2400000000016</v>
      </c>
      <c r="P70" s="20">
        <f t="shared" si="25"/>
        <v>9109.33</v>
      </c>
      <c r="Q70" s="20">
        <f t="shared" si="25"/>
        <v>26085.199999999983</v>
      </c>
      <c r="R70" s="20">
        <f t="shared" si="25"/>
        <v>70765.920000000042</v>
      </c>
    </row>
  </sheetData>
  <mergeCells count="2">
    <mergeCell ref="A1:Q1"/>
    <mergeCell ref="A38:Q38"/>
  </mergeCells>
  <pageMargins left="0.7" right="0.7" top="0.75" bottom="0.75" header="0.3" footer="0.3"/>
  <pageSetup paperSize="8" orientation="portrait" r:id="rId1"/>
  <ignoredErrors>
    <ignoredError sqref="Q7 E44 I44 M44 Q44:R44 E7 I7 M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secretariobuitrago@outlook.es</cp:lastModifiedBy>
  <cp:lastPrinted>2020-05-25T12:43:59Z</cp:lastPrinted>
  <dcterms:created xsi:type="dcterms:W3CDTF">2020-05-05T07:46:09Z</dcterms:created>
  <dcterms:modified xsi:type="dcterms:W3CDTF">2020-05-25T12:44:04Z</dcterms:modified>
</cp:coreProperties>
</file>