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4. 2020\2º TRIMESTRE\4. INFORMES ECONÓMICOS\"/>
    </mc:Choice>
  </mc:AlternateContent>
  <bookViews>
    <workbookView xWindow="0" yWindow="0" windowWidth="2184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I45" i="1"/>
  <c r="E45" i="1"/>
  <c r="R46" i="1"/>
  <c r="Q46" i="1"/>
  <c r="Q44" i="1"/>
  <c r="Q43" i="1"/>
  <c r="Q42" i="1"/>
  <c r="Q41" i="1"/>
  <c r="Q40" i="1"/>
  <c r="Q39" i="1"/>
  <c r="Q38" i="1"/>
  <c r="Q37" i="1"/>
  <c r="M46" i="1"/>
  <c r="M44" i="1"/>
  <c r="M43" i="1"/>
  <c r="M42" i="1"/>
  <c r="M41" i="1"/>
  <c r="M40" i="1"/>
  <c r="M39" i="1"/>
  <c r="M38" i="1"/>
  <c r="M37" i="1"/>
  <c r="I37" i="1"/>
  <c r="E46" i="1"/>
  <c r="E44" i="1"/>
  <c r="E43" i="1"/>
  <c r="E42" i="1"/>
  <c r="E41" i="1"/>
  <c r="R41" i="1" s="1"/>
  <c r="E40" i="1"/>
  <c r="E38" i="1"/>
  <c r="E37" i="1"/>
  <c r="I46" i="1"/>
  <c r="I44" i="1"/>
  <c r="R44" i="1" s="1"/>
  <c r="I43" i="1"/>
  <c r="I42" i="1"/>
  <c r="I41" i="1"/>
  <c r="I40" i="1"/>
  <c r="I39" i="1"/>
  <c r="I38" i="1"/>
  <c r="R38" i="1" s="1"/>
  <c r="E39" i="1" l="1"/>
  <c r="R39" i="1" s="1"/>
  <c r="R43" i="1"/>
  <c r="R42" i="1"/>
  <c r="R40" i="1"/>
  <c r="Q19" i="1" l="1"/>
  <c r="Q18" i="1"/>
  <c r="Q17" i="1"/>
  <c r="Q16" i="1"/>
  <c r="M19" i="1"/>
  <c r="M18" i="1"/>
  <c r="M17" i="1"/>
  <c r="M16" i="1"/>
  <c r="I19" i="1"/>
  <c r="I18" i="1"/>
  <c r="I17" i="1"/>
  <c r="I16" i="1"/>
  <c r="E19" i="1"/>
  <c r="R19" i="1" s="1"/>
  <c r="E18" i="1"/>
  <c r="R18" i="1" s="1"/>
  <c r="E17" i="1"/>
  <c r="R17" i="1" s="1"/>
  <c r="E16" i="1"/>
  <c r="R16" i="1" l="1"/>
  <c r="I15" i="1"/>
  <c r="Q15" i="1"/>
  <c r="M15" i="1"/>
  <c r="E15" i="1"/>
  <c r="M12" i="1"/>
  <c r="Q14" i="1"/>
  <c r="Q13" i="1"/>
  <c r="Q12" i="1"/>
  <c r="Q11" i="1"/>
  <c r="M14" i="1"/>
  <c r="M13" i="1"/>
  <c r="M11" i="1"/>
  <c r="I14" i="1"/>
  <c r="I13" i="1"/>
  <c r="I12" i="1"/>
  <c r="I11" i="1"/>
  <c r="E14" i="1"/>
  <c r="E13" i="1"/>
  <c r="E12" i="1"/>
  <c r="E11" i="1"/>
  <c r="Q10" i="1"/>
  <c r="M10" i="1"/>
  <c r="I10" i="1"/>
  <c r="E10" i="1"/>
  <c r="Q36" i="1"/>
  <c r="M36" i="1"/>
  <c r="I36" i="1"/>
  <c r="E36" i="1"/>
  <c r="R37" i="1"/>
  <c r="R10" i="1" l="1"/>
  <c r="R11" i="1"/>
  <c r="R15" i="1"/>
  <c r="R14" i="1"/>
  <c r="R13" i="1"/>
  <c r="R12" i="1"/>
  <c r="R36" i="1"/>
  <c r="R20" i="1" l="1"/>
  <c r="I5" i="1"/>
  <c r="R47" i="1" l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35" i="1"/>
  <c r="O35" i="1"/>
  <c r="N35" i="1"/>
  <c r="L35" i="1"/>
  <c r="K35" i="1"/>
  <c r="J35" i="1"/>
  <c r="J50" i="1" s="1"/>
  <c r="H35" i="1"/>
  <c r="G35" i="1"/>
  <c r="F35" i="1"/>
  <c r="D35" i="1"/>
  <c r="C35" i="1"/>
  <c r="B35" i="1"/>
  <c r="Q34" i="1"/>
  <c r="M34" i="1"/>
  <c r="I34" i="1"/>
  <c r="E34" i="1"/>
  <c r="Q33" i="1"/>
  <c r="M33" i="1"/>
  <c r="I33" i="1"/>
  <c r="E33" i="1"/>
  <c r="Q32" i="1"/>
  <c r="M32" i="1"/>
  <c r="I32" i="1"/>
  <c r="E32" i="1"/>
  <c r="Q31" i="1"/>
  <c r="M31" i="1"/>
  <c r="I31" i="1"/>
  <c r="E31" i="1"/>
  <c r="Q30" i="1"/>
  <c r="M30" i="1"/>
  <c r="I30" i="1"/>
  <c r="E30" i="1"/>
  <c r="Q29" i="1"/>
  <c r="M29" i="1"/>
  <c r="I29" i="1"/>
  <c r="E29" i="1"/>
  <c r="Q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B20" i="1"/>
  <c r="Q8" i="1"/>
  <c r="Q7" i="1"/>
  <c r="Q6" i="1"/>
  <c r="Q5" i="1"/>
  <c r="Q4" i="1"/>
  <c r="Q3" i="1"/>
  <c r="P9" i="1"/>
  <c r="O9" i="1"/>
  <c r="N9" i="1"/>
  <c r="M8" i="1"/>
  <c r="M7" i="1"/>
  <c r="M6" i="1"/>
  <c r="M5" i="1"/>
  <c r="M4" i="1"/>
  <c r="M3" i="1"/>
  <c r="L9" i="1"/>
  <c r="K9" i="1"/>
  <c r="J9" i="1"/>
  <c r="I8" i="1"/>
  <c r="I7" i="1"/>
  <c r="I6" i="1"/>
  <c r="I4" i="1"/>
  <c r="I3" i="1"/>
  <c r="H9" i="1"/>
  <c r="G9" i="1"/>
  <c r="F9" i="1"/>
  <c r="E8" i="1"/>
  <c r="E7" i="1"/>
  <c r="E6" i="1"/>
  <c r="E5" i="1"/>
  <c r="E4" i="1"/>
  <c r="E3" i="1"/>
  <c r="D9" i="1"/>
  <c r="C9" i="1"/>
  <c r="C23" i="1" s="1"/>
  <c r="B9" i="1"/>
  <c r="M35" i="1" l="1"/>
  <c r="M50" i="1" s="1"/>
  <c r="O50" i="1"/>
  <c r="K50" i="1"/>
  <c r="C50" i="1"/>
  <c r="C54" i="1" s="1"/>
  <c r="R29" i="1"/>
  <c r="R31" i="1"/>
  <c r="R32" i="1"/>
  <c r="R33" i="1"/>
  <c r="R34" i="1"/>
  <c r="R30" i="1"/>
  <c r="R3" i="1"/>
  <c r="K23" i="1"/>
  <c r="K54" i="1" s="1"/>
  <c r="G23" i="1"/>
  <c r="G54" i="1" s="1"/>
  <c r="R5" i="1"/>
  <c r="O23" i="1"/>
  <c r="O54" i="1" s="1"/>
  <c r="L23" i="1"/>
  <c r="L54" i="1" s="1"/>
  <c r="P23" i="1"/>
  <c r="H23" i="1"/>
  <c r="D23" i="1"/>
  <c r="B23" i="1"/>
  <c r="N50" i="1"/>
  <c r="N23" i="1"/>
  <c r="N54" i="1" s="1"/>
  <c r="F23" i="1"/>
  <c r="J23" i="1"/>
  <c r="J54" i="1" s="1"/>
  <c r="L50" i="1"/>
  <c r="G50" i="1"/>
  <c r="F50" i="1"/>
  <c r="D50" i="1"/>
  <c r="B50" i="1"/>
  <c r="P50" i="1"/>
  <c r="Q35" i="1"/>
  <c r="Q50" i="1" s="1"/>
  <c r="H50" i="1"/>
  <c r="I35" i="1"/>
  <c r="I50" i="1" s="1"/>
  <c r="E35" i="1"/>
  <c r="E50" i="1" s="1"/>
  <c r="R4" i="1"/>
  <c r="E9" i="1"/>
  <c r="E23" i="1" s="1"/>
  <c r="Q9" i="1"/>
  <c r="Q23" i="1" s="1"/>
  <c r="M9" i="1"/>
  <c r="M23" i="1" s="1"/>
  <c r="M54" i="1" s="1"/>
  <c r="I9" i="1"/>
  <c r="I23" i="1" s="1"/>
  <c r="B54" i="1" l="1"/>
  <c r="R35" i="1"/>
  <c r="R50" i="1" s="1"/>
  <c r="R9" i="1"/>
  <c r="R23" i="1" s="1"/>
  <c r="P54" i="1"/>
  <c r="H54" i="1"/>
  <c r="D54" i="1"/>
  <c r="F54" i="1"/>
  <c r="Q54" i="1"/>
  <c r="I54" i="1"/>
  <c r="E54" i="1"/>
  <c r="R54" i="1" l="1"/>
</calcChain>
</file>

<file path=xl/sharedStrings.xml><?xml version="1.0" encoding="utf-8"?>
<sst xmlns="http://schemas.openxmlformats.org/spreadsheetml/2006/main" count="75" uniqueCount="39">
  <si>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</si>
  <si>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</si>
  <si>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</si>
  <si>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</si>
  <si>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</si>
  <si>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</si>
  <si>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</si>
  <si>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</si>
  <si>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</si>
  <si>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</si>
  <si>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</si>
  <si>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</si>
  <si>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Balance neto (Ingreso - Gasto)</t>
  </si>
  <si>
    <t>Nóminas</t>
  </si>
  <si>
    <t>Horas extras</t>
  </si>
  <si>
    <t>Subvención</t>
  </si>
  <si>
    <t>2º TRIMESTRE</t>
  </si>
  <si>
    <t>3º TRIMESTRE</t>
  </si>
  <si>
    <t>4º TRIMESTRE</t>
  </si>
  <si>
    <t>1º TRIMESTRE</t>
  </si>
  <si>
    <t>TOTAL BRUTO INGRESOS</t>
  </si>
  <si>
    <t>TOTAL BRUTO GASTOS</t>
  </si>
  <si>
    <t>Ingreso E</t>
  </si>
  <si>
    <t>TOTAL ANUAL</t>
  </si>
  <si>
    <t>DIFERENCIA ENTRE AÑOS 2020-2019</t>
  </si>
  <si>
    <t>Cuotas Residentes</t>
  </si>
  <si>
    <t>Comidas Centro Robregordo y otros</t>
  </si>
  <si>
    <t>Acompañamientos</t>
  </si>
  <si>
    <t>Alquiler Inmueble</t>
  </si>
  <si>
    <t>Alimentación</t>
  </si>
  <si>
    <t>Informática/ Telecomunicaciones</t>
  </si>
  <si>
    <t>Consumo Agua, electricidad, Gasoil</t>
  </si>
  <si>
    <t>Seguros, mantenimientos, revisiones</t>
  </si>
  <si>
    <t>Donaciones</t>
  </si>
  <si>
    <t>Contratos Servicios, Farmacia,…</t>
  </si>
  <si>
    <t>Limpieza/ Guantes/Esponjitas</t>
  </si>
  <si>
    <t>Suministros Ferreteria, fontanería…</t>
  </si>
  <si>
    <t>Seguros Sociales</t>
  </si>
  <si>
    <t>RESIDENCIA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</si>
</sst>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/>
    <xf numFmtId="0" fontId="1" fillId="4" borderId="3" xfId="0" applyFont="1" applyFill="1" applyBorder="1"/>
    <xf numFmtId="0" fontId="1" fillId="0" borderId="1" xfId="0" applyFont="1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8" borderId="1" xfId="0" applyFill="1" applyBorder="1"/>
    <xf numFmtId="4" fontId="2" fillId="0" borderId="4" xfId="0" applyNumberFormat="1" applyFont="1" applyBorder="1"/>
    <xf numFmtId="4" fontId="2" fillId="9" borderId="1" xfId="0" applyNumberFormat="1" applyFont="1" applyFill="1" applyBorder="1"/>
    <xf numFmtId="4" fontId="0" fillId="0" borderId="1" xfId="0" applyNumberFormat="1" applyBorder="1"/>
    <xf numFmtId="4" fontId="0" fillId="4" borderId="1" xfId="0" applyNumberFormat="1" applyFill="1" applyBorder="1"/>
    <xf numFmtId="4" fontId="0" fillId="4" borderId="3" xfId="0" applyNumberFormat="1" applyFill="1" applyBorder="1"/>
    <xf numFmtId="4" fontId="0" fillId="2" borderId="1" xfId="0" applyNumberFormat="1" applyFill="1" applyBorder="1"/>
    <xf numFmtId="4" fontId="0" fillId="2" borderId="3" xfId="0" applyNumberFormat="1" applyFill="1" applyBorder="1"/>
    <xf numFmtId="4" fontId="0" fillId="3" borderId="1" xfId="0" applyNumberFormat="1" applyFill="1" applyBorder="1"/>
    <xf numFmtId="4" fontId="0" fillId="3" borderId="3" xfId="0" applyNumberFormat="1" applyFill="1" applyBorder="1"/>
    <xf numFmtId="4" fontId="0" fillId="5" borderId="1" xfId="0" applyNumberFormat="1" applyFill="1" applyBorder="1"/>
    <xf numFmtId="4" fontId="0" fillId="5" borderId="3" xfId="0" applyNumberFormat="1" applyFill="1" applyBorder="1"/>
    <xf numFmtId="4" fontId="0" fillId="7" borderId="1" xfId="0" applyNumberFormat="1" applyFill="1" applyBorder="1"/>
    <xf numFmtId="4" fontId="0" fillId="7" borderId="3" xfId="0" applyNumberFormat="1" applyFill="1" applyBorder="1"/>
    <xf numFmtId="4" fontId="0" fillId="0" borderId="0" xfId="0" applyNumberFormat="1"/>
    <xf numFmtId="4" fontId="0" fillId="8" borderId="1" xfId="0" applyNumberFormat="1" applyFill="1" applyBorder="1"/>
    <xf numFmtId="0" fontId="0" fillId="6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workbookViewId="0">
      <selection sqref="A1:Q1"/>
    </sheetView>
  </sheetViews>
  <sheetFormatPr baseColWidth="10" defaultRowHeight="15" x14ac:dyDescent="0.25"/>
  <cols>
    <col min="1" max="1" width="33.85546875" customWidth="1"/>
    <col min="2" max="2" width="9.140625" bestFit="1" customWidth="1"/>
    <col min="3" max="4" width="11.5703125" bestFit="1" customWidth="1"/>
    <col min="5" max="5" width="14.28515625" bestFit="1" customWidth="1"/>
    <col min="6" max="8" width="11.5703125" bestFit="1" customWidth="1"/>
    <col min="9" max="9" width="13.28515625" bestFit="1" customWidth="1"/>
    <col min="10" max="12" width="11.5703125" bestFit="1" customWidth="1"/>
    <col min="13" max="13" width="13.28515625" bestFit="1" customWidth="1"/>
    <col min="14" max="16" width="11.5703125" bestFit="1" customWidth="1"/>
    <col min="17" max="17" width="13.28515625" bestFit="1" customWidth="1"/>
    <col min="18" max="18" width="13.42578125" bestFit="1" customWidth="1"/>
  </cols>
  <sheetData>
    <row r="1" spans="1:18" x14ac:dyDescent="0.25">
      <c r="A1" s="27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9"/>
    </row>
    <row r="2" spans="1:18" x14ac:dyDescent="0.25">
      <c r="A2" s="1"/>
      <c r="B2" s="2" t="s">
        <v>0</v>
      </c>
      <c r="C2" s="2" t="s">
        <v>1</v>
      </c>
      <c r="D2" s="2" t="s">
        <v>2</v>
      </c>
      <c r="E2" s="3" t="s">
        <v>19</v>
      </c>
      <c r="F2" s="2" t="s">
        <v>3</v>
      </c>
      <c r="G2" s="2" t="s">
        <v>4</v>
      </c>
      <c r="H2" s="2" t="s">
        <v>5</v>
      </c>
      <c r="I2" s="3" t="s">
        <v>16</v>
      </c>
      <c r="J2" s="2" t="s">
        <v>6</v>
      </c>
      <c r="K2" s="2" t="s">
        <v>7</v>
      </c>
      <c r="L2" s="2" t="s">
        <v>8</v>
      </c>
      <c r="M2" s="3" t="s">
        <v>17</v>
      </c>
      <c r="N2" s="2" t="s">
        <v>9</v>
      </c>
      <c r="O2" s="2" t="s">
        <v>10</v>
      </c>
      <c r="P2" s="2" t="s">
        <v>11</v>
      </c>
      <c r="Q2" s="7" t="s">
        <v>18</v>
      </c>
      <c r="R2" s="8" t="s">
        <v>23</v>
      </c>
    </row>
    <row r="3" spans="1:18" x14ac:dyDescent="0.25">
      <c r="A3" s="1" t="s">
        <v>25</v>
      </c>
      <c r="B3" s="14">
        <v>42033.4</v>
      </c>
      <c r="C3" s="14">
        <v>42769.69</v>
      </c>
      <c r="D3" s="14">
        <v>43666</v>
      </c>
      <c r="E3" s="15">
        <f t="shared" ref="E3:E8" si="0">SUM(B3:D3)</f>
        <v>128469.09</v>
      </c>
      <c r="F3" s="14">
        <v>44400</v>
      </c>
      <c r="G3" s="14">
        <v>45500</v>
      </c>
      <c r="H3" s="14">
        <v>44800</v>
      </c>
      <c r="I3" s="15">
        <f t="shared" ref="I3:I8" si="1">SUM(F3:H3)</f>
        <v>134700</v>
      </c>
      <c r="J3" s="14">
        <v>45700</v>
      </c>
      <c r="K3" s="14">
        <v>44465</v>
      </c>
      <c r="L3" s="14">
        <v>45958</v>
      </c>
      <c r="M3" s="15">
        <f t="shared" ref="M3:M8" si="2">SUM(J3:L3)</f>
        <v>136123</v>
      </c>
      <c r="N3" s="14">
        <v>42500</v>
      </c>
      <c r="O3" s="14">
        <v>46366</v>
      </c>
      <c r="P3" s="14">
        <v>47042.59</v>
      </c>
      <c r="Q3" s="16">
        <f t="shared" ref="Q3:Q8" si="3">SUM(N3:P3)</f>
        <v>135908.59</v>
      </c>
      <c r="R3" s="14">
        <f>SUM(Q3,M3,I3,E3)</f>
        <v>535200.67999999993</v>
      </c>
    </row>
    <row r="4" spans="1:18" x14ac:dyDescent="0.25">
      <c r="A4" s="1" t="s">
        <v>26</v>
      </c>
      <c r="B4" s="14">
        <v>582</v>
      </c>
      <c r="C4" s="14">
        <v>528</v>
      </c>
      <c r="D4" s="14">
        <v>564</v>
      </c>
      <c r="E4" s="15">
        <f t="shared" si="0"/>
        <v>1674</v>
      </c>
      <c r="F4" s="14">
        <v>900</v>
      </c>
      <c r="G4" s="14">
        <v>664</v>
      </c>
      <c r="H4" s="14">
        <v>664</v>
      </c>
      <c r="I4" s="15">
        <f t="shared" si="1"/>
        <v>2228</v>
      </c>
      <c r="J4" s="14">
        <v>664</v>
      </c>
      <c r="K4" s="14">
        <v>664</v>
      </c>
      <c r="L4" s="14">
        <v>664</v>
      </c>
      <c r="M4" s="15">
        <f t="shared" si="2"/>
        <v>1992</v>
      </c>
      <c r="N4" s="14">
        <v>664</v>
      </c>
      <c r="O4" s="14">
        <v>664</v>
      </c>
      <c r="P4" s="14">
        <v>664</v>
      </c>
      <c r="Q4" s="16">
        <f t="shared" si="3"/>
        <v>1992</v>
      </c>
      <c r="R4" s="14">
        <f>SUM(Q4,M4,I4,E4)</f>
        <v>7886</v>
      </c>
    </row>
    <row r="5" spans="1:18" x14ac:dyDescent="0.25">
      <c r="A5" s="1" t="s">
        <v>27</v>
      </c>
      <c r="B5" s="14">
        <v>110</v>
      </c>
      <c r="C5" s="14">
        <v>120</v>
      </c>
      <c r="D5" s="14">
        <v>100</v>
      </c>
      <c r="E5" s="15">
        <f t="shared" si="0"/>
        <v>330</v>
      </c>
      <c r="F5" s="14">
        <v>80</v>
      </c>
      <c r="G5" s="14">
        <v>60</v>
      </c>
      <c r="H5" s="14">
        <v>10</v>
      </c>
      <c r="I5" s="15">
        <f t="shared" si="1"/>
        <v>150</v>
      </c>
      <c r="J5" s="14">
        <v>60</v>
      </c>
      <c r="K5" s="14">
        <v>60</v>
      </c>
      <c r="L5" s="14">
        <v>30</v>
      </c>
      <c r="M5" s="15">
        <f t="shared" si="2"/>
        <v>150</v>
      </c>
      <c r="N5" s="14">
        <v>40</v>
      </c>
      <c r="O5" s="14">
        <v>60</v>
      </c>
      <c r="P5" s="14">
        <v>70</v>
      </c>
      <c r="Q5" s="16">
        <f t="shared" si="3"/>
        <v>170</v>
      </c>
      <c r="R5" s="14">
        <f>SUM(Q5,M5,I5,E5)</f>
        <v>800</v>
      </c>
    </row>
    <row r="6" spans="1:18" x14ac:dyDescent="0.25">
      <c r="A6" s="1" t="s">
        <v>33</v>
      </c>
      <c r="B6" s="14"/>
      <c r="C6" s="14"/>
      <c r="D6" s="14"/>
      <c r="E6" s="15">
        <f t="shared" si="0"/>
        <v>0</v>
      </c>
      <c r="F6" s="14"/>
      <c r="G6" s="14"/>
      <c r="H6" s="14"/>
      <c r="I6" s="15">
        <f t="shared" si="1"/>
        <v>0</v>
      </c>
      <c r="J6" s="14"/>
      <c r="K6" s="14"/>
      <c r="L6" s="14"/>
      <c r="M6" s="15">
        <f t="shared" si="2"/>
        <v>0</v>
      </c>
      <c r="N6" s="14"/>
      <c r="O6" s="14"/>
      <c r="P6" s="14"/>
      <c r="Q6" s="16">
        <f t="shared" si="3"/>
        <v>0</v>
      </c>
      <c r="R6" s="14"/>
    </row>
    <row r="7" spans="1:18" x14ac:dyDescent="0.25">
      <c r="A7" s="1" t="s">
        <v>22</v>
      </c>
      <c r="B7" s="14"/>
      <c r="C7" s="14"/>
      <c r="D7" s="14"/>
      <c r="E7" s="15">
        <f t="shared" si="0"/>
        <v>0</v>
      </c>
      <c r="F7" s="14"/>
      <c r="G7" s="14"/>
      <c r="H7" s="14"/>
      <c r="I7" s="15">
        <f t="shared" si="1"/>
        <v>0</v>
      </c>
      <c r="J7" s="14"/>
      <c r="K7" s="14"/>
      <c r="L7" s="14"/>
      <c r="M7" s="15">
        <f t="shared" si="2"/>
        <v>0</v>
      </c>
      <c r="N7" s="14"/>
      <c r="O7" s="14"/>
      <c r="P7" s="14"/>
      <c r="Q7" s="16">
        <f t="shared" si="3"/>
        <v>0</v>
      </c>
      <c r="R7" s="14"/>
    </row>
    <row r="8" spans="1:18" x14ac:dyDescent="0.25">
      <c r="A8" s="1" t="s">
        <v>15</v>
      </c>
      <c r="B8" s="14"/>
      <c r="C8" s="14"/>
      <c r="D8" s="14"/>
      <c r="E8" s="15">
        <f t="shared" si="0"/>
        <v>0</v>
      </c>
      <c r="F8" s="14"/>
      <c r="G8" s="14"/>
      <c r="H8" s="14"/>
      <c r="I8" s="15">
        <f t="shared" si="1"/>
        <v>0</v>
      </c>
      <c r="J8" s="14"/>
      <c r="K8" s="14"/>
      <c r="L8" s="14"/>
      <c r="M8" s="15">
        <f t="shared" si="2"/>
        <v>0</v>
      </c>
      <c r="N8" s="14"/>
      <c r="O8" s="14"/>
      <c r="P8" s="14"/>
      <c r="Q8" s="16">
        <f t="shared" si="3"/>
        <v>0</v>
      </c>
      <c r="R8" s="14"/>
    </row>
    <row r="9" spans="1:18" x14ac:dyDescent="0.25">
      <c r="A9" s="4" t="s">
        <v>20</v>
      </c>
      <c r="B9" s="17">
        <f t="shared" ref="B9:R9" si="4">SUM(B3:B8)</f>
        <v>42725.4</v>
      </c>
      <c r="C9" s="17">
        <f t="shared" si="4"/>
        <v>43417.69</v>
      </c>
      <c r="D9" s="17">
        <f t="shared" si="4"/>
        <v>44330</v>
      </c>
      <c r="E9" s="17">
        <f t="shared" si="4"/>
        <v>130473.09</v>
      </c>
      <c r="F9" s="17">
        <f t="shared" si="4"/>
        <v>45380</v>
      </c>
      <c r="G9" s="17">
        <f t="shared" si="4"/>
        <v>46224</v>
      </c>
      <c r="H9" s="17">
        <f t="shared" si="4"/>
        <v>45474</v>
      </c>
      <c r="I9" s="17">
        <f t="shared" si="4"/>
        <v>137078</v>
      </c>
      <c r="J9" s="17">
        <f t="shared" si="4"/>
        <v>46424</v>
      </c>
      <c r="K9" s="17">
        <f t="shared" si="4"/>
        <v>45189</v>
      </c>
      <c r="L9" s="17">
        <f t="shared" si="4"/>
        <v>46652</v>
      </c>
      <c r="M9" s="17">
        <f t="shared" si="4"/>
        <v>138265</v>
      </c>
      <c r="N9" s="17">
        <f t="shared" si="4"/>
        <v>43204</v>
      </c>
      <c r="O9" s="17">
        <f t="shared" si="4"/>
        <v>47090</v>
      </c>
      <c r="P9" s="17">
        <f t="shared" si="4"/>
        <v>47776.59</v>
      </c>
      <c r="Q9" s="18">
        <f t="shared" si="4"/>
        <v>138070.59</v>
      </c>
      <c r="R9" s="17">
        <f t="shared" si="4"/>
        <v>543886.67999999993</v>
      </c>
    </row>
    <row r="10" spans="1:18" x14ac:dyDescent="0.25">
      <c r="A10" s="1" t="s">
        <v>28</v>
      </c>
      <c r="B10" s="14">
        <v>2588.19</v>
      </c>
      <c r="C10" s="14">
        <v>2588.19</v>
      </c>
      <c r="D10" s="14">
        <v>2588.19</v>
      </c>
      <c r="E10" s="15">
        <f t="shared" ref="E10:E19" si="5">SUM(B10:D10)</f>
        <v>7764.57</v>
      </c>
      <c r="F10" s="14">
        <v>2621.84</v>
      </c>
      <c r="G10" s="14">
        <v>2621.84</v>
      </c>
      <c r="H10" s="14">
        <v>2621.84</v>
      </c>
      <c r="I10" s="15">
        <f t="shared" ref="I10:I19" si="6">SUM(F10:H10)</f>
        <v>7865.52</v>
      </c>
      <c r="J10" s="14">
        <v>2621.84</v>
      </c>
      <c r="K10" s="14">
        <v>2621.84</v>
      </c>
      <c r="L10" s="14">
        <v>2621.84</v>
      </c>
      <c r="M10" s="15">
        <f t="shared" ref="M10:M19" si="7">SUM(J10:L10)</f>
        <v>7865.52</v>
      </c>
      <c r="N10" s="14">
        <v>2621.84</v>
      </c>
      <c r="O10" s="14">
        <v>2621.84</v>
      </c>
      <c r="P10" s="14">
        <v>2621.84</v>
      </c>
      <c r="Q10" s="15">
        <f t="shared" ref="Q10:Q19" si="8">SUM(N10:P10)</f>
        <v>7865.52</v>
      </c>
      <c r="R10" s="14">
        <f t="shared" ref="R10:R19" si="9">SUM(E10,I10,M10,Q10)</f>
        <v>31361.13</v>
      </c>
    </row>
    <row r="11" spans="1:18" x14ac:dyDescent="0.25">
      <c r="A11" s="1" t="s">
        <v>29</v>
      </c>
      <c r="B11" s="14">
        <v>4563.97</v>
      </c>
      <c r="C11" s="14">
        <v>4423.29</v>
      </c>
      <c r="D11" s="14">
        <v>5619.98</v>
      </c>
      <c r="E11" s="15">
        <f t="shared" si="5"/>
        <v>14607.24</v>
      </c>
      <c r="F11" s="14">
        <v>5426.51</v>
      </c>
      <c r="G11" s="14">
        <v>4697.93</v>
      </c>
      <c r="H11" s="14">
        <v>3940.63</v>
      </c>
      <c r="I11" s="15">
        <f t="shared" si="6"/>
        <v>14065.07</v>
      </c>
      <c r="J11" s="14">
        <v>5805.64</v>
      </c>
      <c r="K11" s="14">
        <v>4089.1</v>
      </c>
      <c r="L11" s="14">
        <v>5166.82</v>
      </c>
      <c r="M11" s="15">
        <f t="shared" si="7"/>
        <v>15061.56</v>
      </c>
      <c r="N11" s="14">
        <v>5611.23</v>
      </c>
      <c r="O11" s="14">
        <v>4591.18</v>
      </c>
      <c r="P11" s="14">
        <v>6153.56</v>
      </c>
      <c r="Q11" s="15">
        <f t="shared" si="8"/>
        <v>16355.970000000001</v>
      </c>
      <c r="R11" s="14">
        <f t="shared" si="9"/>
        <v>60089.84</v>
      </c>
    </row>
    <row r="12" spans="1:18" x14ac:dyDescent="0.25">
      <c r="A12" s="1" t="s">
        <v>30</v>
      </c>
      <c r="B12" s="14">
        <v>626.43000000000006</v>
      </c>
      <c r="C12" s="14">
        <v>228.47000000000003</v>
      </c>
      <c r="D12" s="14">
        <v>166.71</v>
      </c>
      <c r="E12" s="15">
        <f t="shared" si="5"/>
        <v>1021.6100000000001</v>
      </c>
      <c r="F12" s="14">
        <v>644.04</v>
      </c>
      <c r="G12" s="14">
        <v>206.16000000000003</v>
      </c>
      <c r="H12" s="14">
        <v>210.74</v>
      </c>
      <c r="I12" s="15">
        <f t="shared" si="6"/>
        <v>1060.94</v>
      </c>
      <c r="J12" s="14">
        <v>588.75</v>
      </c>
      <c r="K12" s="14">
        <v>248.8</v>
      </c>
      <c r="L12" s="14">
        <v>166.39000000000001</v>
      </c>
      <c r="M12" s="15">
        <f t="shared" si="7"/>
        <v>1003.9399999999999</v>
      </c>
      <c r="N12" s="14">
        <v>587.54999999999995</v>
      </c>
      <c r="O12" s="14">
        <v>138.4</v>
      </c>
      <c r="P12" s="14">
        <v>176.93</v>
      </c>
      <c r="Q12" s="15">
        <f t="shared" si="8"/>
        <v>902.87999999999988</v>
      </c>
      <c r="R12" s="14">
        <f t="shared" si="9"/>
        <v>3989.37</v>
      </c>
    </row>
    <row r="13" spans="1:18" x14ac:dyDescent="0.25">
      <c r="A13" s="1" t="s">
        <v>31</v>
      </c>
      <c r="B13" s="14">
        <v>8520.42</v>
      </c>
      <c r="C13" s="14">
        <v>5605.13</v>
      </c>
      <c r="D13" s="14">
        <v>1260.43</v>
      </c>
      <c r="E13" s="15">
        <f t="shared" si="5"/>
        <v>15385.98</v>
      </c>
      <c r="F13" s="14">
        <v>5382.86</v>
      </c>
      <c r="G13" s="14">
        <v>1030.5</v>
      </c>
      <c r="H13" s="14">
        <v>1936.7</v>
      </c>
      <c r="I13" s="15">
        <f t="shared" si="6"/>
        <v>8350.06</v>
      </c>
      <c r="J13" s="14">
        <v>4109.57</v>
      </c>
      <c r="K13" s="14">
        <v>1409.34</v>
      </c>
      <c r="L13" s="14">
        <v>4524.34</v>
      </c>
      <c r="M13" s="15">
        <f t="shared" si="7"/>
        <v>10043.25</v>
      </c>
      <c r="N13" s="14">
        <v>1551.92</v>
      </c>
      <c r="O13" s="14">
        <v>1245.0999999999999</v>
      </c>
      <c r="P13" s="14">
        <v>3995.41</v>
      </c>
      <c r="Q13" s="15">
        <f t="shared" si="8"/>
        <v>6792.43</v>
      </c>
      <c r="R13" s="14">
        <f t="shared" si="9"/>
        <v>40571.72</v>
      </c>
    </row>
    <row r="14" spans="1:18" x14ac:dyDescent="0.25">
      <c r="A14" s="1" t="s">
        <v>32</v>
      </c>
      <c r="B14" s="14">
        <v>1157.6399999999999</v>
      </c>
      <c r="C14" s="14">
        <v>38.33</v>
      </c>
      <c r="D14" s="14">
        <v>1457.22</v>
      </c>
      <c r="E14" s="15">
        <f t="shared" si="5"/>
        <v>2653.1899999999996</v>
      </c>
      <c r="F14" s="14">
        <v>2548.17</v>
      </c>
      <c r="G14" s="14">
        <v>931.31</v>
      </c>
      <c r="H14" s="14">
        <v>38.33</v>
      </c>
      <c r="I14" s="15">
        <f t="shared" si="6"/>
        <v>3517.81</v>
      </c>
      <c r="J14" s="14">
        <v>1163.6399999999999</v>
      </c>
      <c r="K14" s="14">
        <v>220.17000000000002</v>
      </c>
      <c r="L14" s="14">
        <v>38.33</v>
      </c>
      <c r="M14" s="15">
        <f t="shared" si="7"/>
        <v>1422.1399999999999</v>
      </c>
      <c r="N14" s="14">
        <v>1266.54</v>
      </c>
      <c r="O14" s="14">
        <v>787.43000000000006</v>
      </c>
      <c r="P14" s="14">
        <v>132.59</v>
      </c>
      <c r="Q14" s="15">
        <f t="shared" si="8"/>
        <v>2186.5600000000004</v>
      </c>
      <c r="R14" s="14">
        <f t="shared" si="9"/>
        <v>9779.7000000000007</v>
      </c>
    </row>
    <row r="15" spans="1:18" x14ac:dyDescent="0.25">
      <c r="A15" s="1" t="s">
        <v>34</v>
      </c>
      <c r="B15" s="14">
        <v>1392.45</v>
      </c>
      <c r="C15" s="14">
        <v>1392.45</v>
      </c>
      <c r="D15" s="14">
        <v>1677.35</v>
      </c>
      <c r="E15" s="15">
        <f t="shared" si="5"/>
        <v>4462.25</v>
      </c>
      <c r="F15" s="12">
        <v>1447.95</v>
      </c>
      <c r="G15" s="12">
        <v>2399.7599999999998</v>
      </c>
      <c r="H15" s="12">
        <v>1486.8</v>
      </c>
      <c r="I15" s="15">
        <f t="shared" si="6"/>
        <v>5334.51</v>
      </c>
      <c r="J15" s="14">
        <v>4504.91</v>
      </c>
      <c r="K15" s="14">
        <v>1419.3</v>
      </c>
      <c r="L15" s="14">
        <v>1430.3</v>
      </c>
      <c r="M15" s="15">
        <f t="shared" si="7"/>
        <v>7354.51</v>
      </c>
      <c r="N15" s="14">
        <v>1491.5</v>
      </c>
      <c r="O15" s="14">
        <v>1419.3</v>
      </c>
      <c r="P15" s="14">
        <v>1419.3</v>
      </c>
      <c r="Q15" s="15">
        <f t="shared" si="8"/>
        <v>4330.1000000000004</v>
      </c>
      <c r="R15" s="14">
        <f t="shared" si="9"/>
        <v>21481.370000000003</v>
      </c>
    </row>
    <row r="16" spans="1:18" x14ac:dyDescent="0.25">
      <c r="A16" s="1" t="s">
        <v>35</v>
      </c>
      <c r="B16" s="14">
        <v>503.89</v>
      </c>
      <c r="C16" s="14">
        <v>208.73</v>
      </c>
      <c r="D16" s="14">
        <v>656.88400000000001</v>
      </c>
      <c r="E16" s="15">
        <f t="shared" si="5"/>
        <v>1369.5039999999999</v>
      </c>
      <c r="F16" s="13">
        <v>564.40000000000009</v>
      </c>
      <c r="G16" s="13">
        <v>472.9</v>
      </c>
      <c r="H16" s="13">
        <v>376.52</v>
      </c>
      <c r="I16" s="15">
        <f t="shared" si="6"/>
        <v>1413.8200000000002</v>
      </c>
      <c r="J16" s="14">
        <v>829.03</v>
      </c>
      <c r="K16" s="14">
        <v>420.48</v>
      </c>
      <c r="L16" s="14">
        <v>1173.02</v>
      </c>
      <c r="M16" s="15">
        <f t="shared" si="7"/>
        <v>2422.5299999999997</v>
      </c>
      <c r="N16" s="14">
        <v>466.39000000000004</v>
      </c>
      <c r="O16" s="14">
        <v>483.48</v>
      </c>
      <c r="P16" s="14">
        <v>854.27</v>
      </c>
      <c r="Q16" s="15">
        <f t="shared" si="8"/>
        <v>1804.14</v>
      </c>
      <c r="R16" s="14">
        <f t="shared" si="9"/>
        <v>7009.9939999999997</v>
      </c>
    </row>
    <row r="17" spans="1:18" x14ac:dyDescent="0.25">
      <c r="A17" s="1" t="s">
        <v>36</v>
      </c>
      <c r="B17" s="14">
        <v>681.28</v>
      </c>
      <c r="C17" s="14">
        <v>91.15</v>
      </c>
      <c r="D17" s="14">
        <v>0</v>
      </c>
      <c r="E17" s="15">
        <f t="shared" si="5"/>
        <v>772.43</v>
      </c>
      <c r="F17" s="12">
        <v>452.33</v>
      </c>
      <c r="G17" s="12">
        <v>648.53</v>
      </c>
      <c r="H17" s="12">
        <v>353.32000000000005</v>
      </c>
      <c r="I17" s="15">
        <f t="shared" si="6"/>
        <v>1454.1799999999998</v>
      </c>
      <c r="J17" s="14">
        <v>469.64</v>
      </c>
      <c r="K17" s="14">
        <v>0</v>
      </c>
      <c r="L17" s="14">
        <v>299.77999999999997</v>
      </c>
      <c r="M17" s="15">
        <f t="shared" si="7"/>
        <v>769.42</v>
      </c>
      <c r="N17" s="14">
        <v>49.5</v>
      </c>
      <c r="O17" s="14">
        <v>549.37</v>
      </c>
      <c r="P17" s="14">
        <v>782.1</v>
      </c>
      <c r="Q17" s="15">
        <f t="shared" si="8"/>
        <v>1380.97</v>
      </c>
      <c r="R17" s="14">
        <f t="shared" si="9"/>
        <v>4377</v>
      </c>
    </row>
    <row r="18" spans="1:18" x14ac:dyDescent="0.25">
      <c r="A18" s="1" t="s">
        <v>13</v>
      </c>
      <c r="B18" s="14">
        <v>24165.66397500001</v>
      </c>
      <c r="C18" s="14">
        <v>29339.688150000002</v>
      </c>
      <c r="D18" s="14">
        <v>29699.533575000001</v>
      </c>
      <c r="E18" s="15">
        <f t="shared" si="5"/>
        <v>83204.885700000013</v>
      </c>
      <c r="F18" s="14">
        <v>32289.273675000004</v>
      </c>
      <c r="G18" s="14">
        <v>39527.042625000016</v>
      </c>
      <c r="H18" s="14">
        <v>51608.57</v>
      </c>
      <c r="I18" s="15">
        <f t="shared" si="6"/>
        <v>123424.88630000001</v>
      </c>
      <c r="J18" s="14">
        <v>27052.153425000004</v>
      </c>
      <c r="K18" s="14">
        <v>31750.255575000007</v>
      </c>
      <c r="L18" s="14">
        <v>30509.082899999994</v>
      </c>
      <c r="M18" s="15">
        <f t="shared" si="7"/>
        <v>89311.491900000008</v>
      </c>
      <c r="N18" s="14">
        <v>25949.531924999996</v>
      </c>
      <c r="O18" s="14">
        <v>25846.040024999998</v>
      </c>
      <c r="P18" s="14">
        <v>47668.79</v>
      </c>
      <c r="Q18" s="15">
        <f t="shared" si="8"/>
        <v>99464.361949999991</v>
      </c>
      <c r="R18" s="14">
        <f t="shared" si="9"/>
        <v>395405.62585000001</v>
      </c>
    </row>
    <row r="19" spans="1:18" x14ac:dyDescent="0.25">
      <c r="A19" s="1" t="s">
        <v>14</v>
      </c>
      <c r="B19" s="14"/>
      <c r="C19" s="14"/>
      <c r="D19" s="14"/>
      <c r="E19" s="15">
        <f t="shared" si="5"/>
        <v>0</v>
      </c>
      <c r="F19" s="14"/>
      <c r="G19" s="14"/>
      <c r="H19" s="14"/>
      <c r="I19" s="15">
        <f t="shared" si="6"/>
        <v>0</v>
      </c>
      <c r="J19" s="14"/>
      <c r="K19" s="14"/>
      <c r="L19" s="14"/>
      <c r="M19" s="15">
        <f t="shared" si="7"/>
        <v>0</v>
      </c>
      <c r="N19" s="14"/>
      <c r="O19" s="14"/>
      <c r="P19" s="14"/>
      <c r="Q19" s="15">
        <f t="shared" si="8"/>
        <v>0</v>
      </c>
      <c r="R19" s="14">
        <f t="shared" si="9"/>
        <v>0</v>
      </c>
    </row>
    <row r="20" spans="1:18" x14ac:dyDescent="0.25">
      <c r="A20" s="5" t="s">
        <v>21</v>
      </c>
      <c r="B20" s="19">
        <f>SUM(B10:B19)</f>
        <v>44199.933975000007</v>
      </c>
      <c r="C20" s="19">
        <f t="shared" ref="C20:P20" si="10">SUM(C10:C19)</f>
        <v>43915.42815</v>
      </c>
      <c r="D20" s="19">
        <f t="shared" si="10"/>
        <v>43126.297575000004</v>
      </c>
      <c r="E20" s="19">
        <f t="shared" si="10"/>
        <v>131241.65970000002</v>
      </c>
      <c r="F20" s="19">
        <f t="shared" si="10"/>
        <v>51377.37367500001</v>
      </c>
      <c r="G20" s="19">
        <f t="shared" si="10"/>
        <v>52535.972625000017</v>
      </c>
      <c r="H20" s="19">
        <f t="shared" si="10"/>
        <v>62573.45</v>
      </c>
      <c r="I20" s="19">
        <f t="shared" si="10"/>
        <v>166486.79630000002</v>
      </c>
      <c r="J20" s="19">
        <f t="shared" si="10"/>
        <v>47145.173425000001</v>
      </c>
      <c r="K20" s="19">
        <f t="shared" si="10"/>
        <v>42179.285575000002</v>
      </c>
      <c r="L20" s="19">
        <f t="shared" si="10"/>
        <v>45929.902899999994</v>
      </c>
      <c r="M20" s="19">
        <f t="shared" si="10"/>
        <v>135254.36190000002</v>
      </c>
      <c r="N20" s="19">
        <f t="shared" si="10"/>
        <v>39596.00192499999</v>
      </c>
      <c r="O20" s="19">
        <f t="shared" si="10"/>
        <v>37682.140025000001</v>
      </c>
      <c r="P20" s="19">
        <f t="shared" si="10"/>
        <v>63804.79</v>
      </c>
      <c r="Q20" s="20">
        <f t="shared" ref="Q20" si="11">SUM(Q10:Q19)</f>
        <v>141082.93195</v>
      </c>
      <c r="R20" s="19">
        <f>SUM(R10:R19)</f>
        <v>574065.74985000002</v>
      </c>
    </row>
    <row r="21" spans="1:18" x14ac:dyDescent="0.25">
      <c r="A21" s="1"/>
      <c r="B21" s="14"/>
      <c r="C21" s="14"/>
      <c r="D21" s="14"/>
      <c r="E21" s="15"/>
      <c r="F21" s="14"/>
      <c r="G21" s="14"/>
      <c r="H21" s="14"/>
      <c r="I21" s="15"/>
      <c r="J21" s="14"/>
      <c r="K21" s="14"/>
      <c r="L21" s="14"/>
      <c r="M21" s="15"/>
      <c r="N21" s="14"/>
      <c r="O21" s="14"/>
      <c r="P21" s="14"/>
      <c r="Q21" s="16"/>
      <c r="R21" s="14"/>
    </row>
    <row r="22" spans="1:18" x14ac:dyDescent="0.25">
      <c r="A22" s="1"/>
      <c r="B22" s="14"/>
      <c r="C22" s="14"/>
      <c r="D22" s="14"/>
      <c r="E22" s="15"/>
      <c r="F22" s="14"/>
      <c r="G22" s="14"/>
      <c r="H22" s="14"/>
      <c r="I22" s="15"/>
      <c r="J22" s="14"/>
      <c r="K22" s="14"/>
      <c r="L22" s="14"/>
      <c r="M22" s="15"/>
      <c r="N22" s="14"/>
      <c r="O22" s="14"/>
      <c r="P22" s="14"/>
      <c r="Q22" s="16"/>
      <c r="R22" s="14"/>
    </row>
    <row r="23" spans="1:18" x14ac:dyDescent="0.25">
      <c r="A23" s="6" t="s">
        <v>12</v>
      </c>
      <c r="B23" s="21">
        <f>B9-B20</f>
        <v>-1474.5339750000057</v>
      </c>
      <c r="C23" s="21">
        <f t="shared" ref="C23:R23" si="12">C9-C20</f>
        <v>-497.7381499999974</v>
      </c>
      <c r="D23" s="21">
        <f t="shared" si="12"/>
        <v>1203.7024249999959</v>
      </c>
      <c r="E23" s="21">
        <f t="shared" si="12"/>
        <v>-768.56970000002184</v>
      </c>
      <c r="F23" s="21">
        <f t="shared" si="12"/>
        <v>-5997.3736750000098</v>
      </c>
      <c r="G23" s="21">
        <f t="shared" si="12"/>
        <v>-6311.9726250000167</v>
      </c>
      <c r="H23" s="21">
        <f t="shared" si="12"/>
        <v>-17099.449999999997</v>
      </c>
      <c r="I23" s="21">
        <f t="shared" si="12"/>
        <v>-29408.796300000016</v>
      </c>
      <c r="J23" s="21">
        <f t="shared" si="12"/>
        <v>-721.17342500000086</v>
      </c>
      <c r="K23" s="21">
        <f t="shared" si="12"/>
        <v>3009.7144249999983</v>
      </c>
      <c r="L23" s="21">
        <f t="shared" si="12"/>
        <v>722.09710000000632</v>
      </c>
      <c r="M23" s="21">
        <f t="shared" si="12"/>
        <v>3010.6380999999819</v>
      </c>
      <c r="N23" s="21">
        <f t="shared" si="12"/>
        <v>3607.9980750000104</v>
      </c>
      <c r="O23" s="21">
        <f t="shared" si="12"/>
        <v>9407.8599749999994</v>
      </c>
      <c r="P23" s="21">
        <f t="shared" si="12"/>
        <v>-16028.200000000004</v>
      </c>
      <c r="Q23" s="22">
        <f t="shared" si="12"/>
        <v>-3012.3419500000018</v>
      </c>
      <c r="R23" s="21">
        <f t="shared" si="12"/>
        <v>-30179.069850000087</v>
      </c>
    </row>
    <row r="27" spans="1:18" x14ac:dyDescent="0.25">
      <c r="A27" s="27">
        <v>2020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9"/>
    </row>
    <row r="28" spans="1:18" x14ac:dyDescent="0.25">
      <c r="A28" s="1"/>
      <c r="B28" s="2" t="s">
        <v>0</v>
      </c>
      <c r="C28" s="2" t="s">
        <v>1</v>
      </c>
      <c r="D28" s="2" t="s">
        <v>2</v>
      </c>
      <c r="E28" s="3" t="s">
        <v>19</v>
      </c>
      <c r="F28" s="2" t="s">
        <v>3</v>
      </c>
      <c r="G28" s="2" t="s">
        <v>4</v>
      </c>
      <c r="H28" s="2" t="s">
        <v>5</v>
      </c>
      <c r="I28" s="3" t="s">
        <v>16</v>
      </c>
      <c r="J28" s="2" t="s">
        <v>6</v>
      </c>
      <c r="K28" s="2" t="s">
        <v>7</v>
      </c>
      <c r="L28" s="2" t="s">
        <v>8</v>
      </c>
      <c r="M28" s="3" t="s">
        <v>17</v>
      </c>
      <c r="N28" s="2" t="s">
        <v>9</v>
      </c>
      <c r="O28" s="2" t="s">
        <v>10</v>
      </c>
      <c r="P28" s="2" t="s">
        <v>11</v>
      </c>
      <c r="Q28" s="7" t="s">
        <v>18</v>
      </c>
      <c r="R28" s="8" t="s">
        <v>23</v>
      </c>
    </row>
    <row r="29" spans="1:18" x14ac:dyDescent="0.25">
      <c r="A29" s="1" t="s">
        <v>25</v>
      </c>
      <c r="B29" s="14">
        <v>47400</v>
      </c>
      <c r="C29" s="14">
        <v>47400</v>
      </c>
      <c r="D29" s="14">
        <v>47400</v>
      </c>
      <c r="E29" s="15">
        <f t="shared" ref="E29:E46" si="13">SUM(B29:D29)</f>
        <v>142200</v>
      </c>
      <c r="F29" s="14">
        <v>47400</v>
      </c>
      <c r="G29" s="14">
        <v>45900</v>
      </c>
      <c r="H29" s="14"/>
      <c r="I29" s="15">
        <f t="shared" ref="I29:I34" si="14">SUM(F29:H29)</f>
        <v>93300</v>
      </c>
      <c r="J29" s="14"/>
      <c r="K29" s="14"/>
      <c r="L29" s="14"/>
      <c r="M29" s="15">
        <f t="shared" ref="M29:M34" si="15">SUM(J29:L29)</f>
        <v>0</v>
      </c>
      <c r="N29" s="14"/>
      <c r="O29" s="14"/>
      <c r="P29" s="14"/>
      <c r="Q29" s="16">
        <f t="shared" ref="Q29:Q34" si="16">SUM(N29:P29)</f>
        <v>0</v>
      </c>
      <c r="R29" s="14">
        <f>SUM(E29,I29,M29,Q29)</f>
        <v>235500</v>
      </c>
    </row>
    <row r="30" spans="1:18" x14ac:dyDescent="0.25">
      <c r="A30" s="1" t="s">
        <v>26</v>
      </c>
      <c r="B30" s="14">
        <v>360</v>
      </c>
      <c r="C30" s="14">
        <v>360</v>
      </c>
      <c r="D30" s="14">
        <v>360</v>
      </c>
      <c r="E30" s="15">
        <f t="shared" si="13"/>
        <v>1080</v>
      </c>
      <c r="F30" s="14">
        <v>360</v>
      </c>
      <c r="G30" s="14"/>
      <c r="H30" s="14"/>
      <c r="I30" s="15">
        <f t="shared" si="14"/>
        <v>360</v>
      </c>
      <c r="J30" s="14"/>
      <c r="K30" s="14"/>
      <c r="L30" s="14"/>
      <c r="M30" s="15">
        <f t="shared" si="15"/>
        <v>0</v>
      </c>
      <c r="N30" s="14"/>
      <c r="O30" s="14"/>
      <c r="P30" s="14"/>
      <c r="Q30" s="16">
        <f t="shared" si="16"/>
        <v>0</v>
      </c>
      <c r="R30" s="14">
        <f t="shared" ref="R30:R34" si="17">SUM(E30,I30,M30,Q30)</f>
        <v>1440</v>
      </c>
    </row>
    <row r="31" spans="1:18" x14ac:dyDescent="0.25">
      <c r="A31" s="1" t="s">
        <v>27</v>
      </c>
      <c r="B31" s="14">
        <v>90</v>
      </c>
      <c r="C31" s="14">
        <v>50</v>
      </c>
      <c r="D31" s="14"/>
      <c r="E31" s="15">
        <f t="shared" si="13"/>
        <v>140</v>
      </c>
      <c r="F31" s="14"/>
      <c r="G31" s="14"/>
      <c r="H31" s="14"/>
      <c r="I31" s="15">
        <f t="shared" si="14"/>
        <v>0</v>
      </c>
      <c r="J31" s="14"/>
      <c r="K31" s="14"/>
      <c r="L31" s="14"/>
      <c r="M31" s="15">
        <f t="shared" si="15"/>
        <v>0</v>
      </c>
      <c r="N31" s="14"/>
      <c r="O31" s="14"/>
      <c r="P31" s="14"/>
      <c r="Q31" s="16">
        <f t="shared" si="16"/>
        <v>0</v>
      </c>
      <c r="R31" s="14">
        <f t="shared" si="17"/>
        <v>140</v>
      </c>
    </row>
    <row r="32" spans="1:18" x14ac:dyDescent="0.25">
      <c r="A32" s="1" t="s">
        <v>33</v>
      </c>
      <c r="B32" s="14"/>
      <c r="C32" s="14"/>
      <c r="D32" s="14"/>
      <c r="E32" s="15">
        <f t="shared" si="13"/>
        <v>0</v>
      </c>
      <c r="F32" s="14"/>
      <c r="G32" s="14"/>
      <c r="H32" s="14"/>
      <c r="I32" s="15">
        <f t="shared" si="14"/>
        <v>0</v>
      </c>
      <c r="J32" s="14"/>
      <c r="K32" s="14"/>
      <c r="L32" s="14"/>
      <c r="M32" s="15">
        <f t="shared" si="15"/>
        <v>0</v>
      </c>
      <c r="N32" s="14"/>
      <c r="O32" s="14"/>
      <c r="P32" s="14"/>
      <c r="Q32" s="16">
        <f t="shared" si="16"/>
        <v>0</v>
      </c>
      <c r="R32" s="14">
        <f t="shared" si="17"/>
        <v>0</v>
      </c>
    </row>
    <row r="33" spans="1:18" x14ac:dyDescent="0.25">
      <c r="A33" s="1" t="s">
        <v>22</v>
      </c>
      <c r="B33" s="14"/>
      <c r="C33" s="14"/>
      <c r="D33" s="14"/>
      <c r="E33" s="15">
        <f t="shared" si="13"/>
        <v>0</v>
      </c>
      <c r="F33" s="14"/>
      <c r="G33" s="14"/>
      <c r="H33" s="14"/>
      <c r="I33" s="15">
        <f t="shared" si="14"/>
        <v>0</v>
      </c>
      <c r="J33" s="14"/>
      <c r="K33" s="14"/>
      <c r="L33" s="14"/>
      <c r="M33" s="15">
        <f t="shared" si="15"/>
        <v>0</v>
      </c>
      <c r="N33" s="14"/>
      <c r="O33" s="14"/>
      <c r="P33" s="14"/>
      <c r="Q33" s="16">
        <f t="shared" si="16"/>
        <v>0</v>
      </c>
      <c r="R33" s="14">
        <f t="shared" si="17"/>
        <v>0</v>
      </c>
    </row>
    <row r="34" spans="1:18" x14ac:dyDescent="0.25">
      <c r="A34" s="1" t="s">
        <v>15</v>
      </c>
      <c r="B34" s="14"/>
      <c r="C34" s="14"/>
      <c r="D34" s="14"/>
      <c r="E34" s="15">
        <f t="shared" si="13"/>
        <v>0</v>
      </c>
      <c r="F34" s="14"/>
      <c r="G34" s="14"/>
      <c r="H34" s="14"/>
      <c r="I34" s="15">
        <f t="shared" si="14"/>
        <v>0</v>
      </c>
      <c r="J34" s="14"/>
      <c r="K34" s="14"/>
      <c r="L34" s="14"/>
      <c r="M34" s="15">
        <f t="shared" si="15"/>
        <v>0</v>
      </c>
      <c r="N34" s="14"/>
      <c r="O34" s="14"/>
      <c r="P34" s="14"/>
      <c r="Q34" s="16">
        <f t="shared" si="16"/>
        <v>0</v>
      </c>
      <c r="R34" s="14">
        <f t="shared" si="17"/>
        <v>0</v>
      </c>
    </row>
    <row r="35" spans="1:18" x14ac:dyDescent="0.25">
      <c r="A35" s="4" t="s">
        <v>20</v>
      </c>
      <c r="B35" s="17">
        <f t="shared" ref="B35:R35" si="18">SUM(B29:B34)</f>
        <v>47850</v>
      </c>
      <c r="C35" s="17">
        <f t="shared" si="18"/>
        <v>47810</v>
      </c>
      <c r="D35" s="17">
        <f t="shared" si="18"/>
        <v>47760</v>
      </c>
      <c r="E35" s="17">
        <f t="shared" si="18"/>
        <v>143420</v>
      </c>
      <c r="F35" s="17">
        <f t="shared" si="18"/>
        <v>47760</v>
      </c>
      <c r="G35" s="17">
        <f t="shared" si="18"/>
        <v>45900</v>
      </c>
      <c r="H35" s="17">
        <f t="shared" si="18"/>
        <v>0</v>
      </c>
      <c r="I35" s="17">
        <f t="shared" si="18"/>
        <v>93660</v>
      </c>
      <c r="J35" s="17">
        <f t="shared" si="18"/>
        <v>0</v>
      </c>
      <c r="K35" s="17">
        <f t="shared" si="18"/>
        <v>0</v>
      </c>
      <c r="L35" s="17">
        <f t="shared" si="18"/>
        <v>0</v>
      </c>
      <c r="M35" s="17">
        <f t="shared" si="18"/>
        <v>0</v>
      </c>
      <c r="N35" s="17">
        <f t="shared" si="18"/>
        <v>0</v>
      </c>
      <c r="O35" s="17">
        <f t="shared" si="18"/>
        <v>0</v>
      </c>
      <c r="P35" s="17">
        <f t="shared" si="18"/>
        <v>0</v>
      </c>
      <c r="Q35" s="18">
        <f t="shared" si="18"/>
        <v>0</v>
      </c>
      <c r="R35" s="17">
        <f t="shared" si="18"/>
        <v>237080</v>
      </c>
    </row>
    <row r="36" spans="1:18" x14ac:dyDescent="0.25">
      <c r="A36" s="1" t="s">
        <v>28</v>
      </c>
      <c r="B36" s="14">
        <v>2621.84</v>
      </c>
      <c r="C36" s="14">
        <v>2621.84</v>
      </c>
      <c r="D36" s="14">
        <v>2621.84</v>
      </c>
      <c r="E36" s="15">
        <f t="shared" si="13"/>
        <v>7865.52</v>
      </c>
      <c r="F36" s="14">
        <v>2621.84</v>
      </c>
      <c r="G36" s="14">
        <v>2621.84</v>
      </c>
      <c r="H36" s="14"/>
      <c r="I36" s="15">
        <f t="shared" ref="I36:I46" si="19">SUM(F36:H36)</f>
        <v>5243.68</v>
      </c>
      <c r="J36" s="14"/>
      <c r="K36" s="14"/>
      <c r="L36" s="14"/>
      <c r="M36" s="15">
        <f t="shared" ref="M36:M46" si="20">SUM(J36:L36)</f>
        <v>0</v>
      </c>
      <c r="N36" s="14"/>
      <c r="O36" s="14"/>
      <c r="P36" s="14"/>
      <c r="Q36" s="15">
        <f t="shared" ref="Q36:Q46" si="21">SUM(N36:P36)</f>
        <v>0</v>
      </c>
      <c r="R36" s="14">
        <f t="shared" ref="R36:R46" si="22">SUM(E36,I36,M36,Q36)</f>
        <v>13109.2</v>
      </c>
    </row>
    <row r="37" spans="1:18" x14ac:dyDescent="0.25">
      <c r="A37" s="1" t="s">
        <v>29</v>
      </c>
      <c r="B37" s="14">
        <v>4063.7400000000002</v>
      </c>
      <c r="C37" s="14">
        <v>4161.5200000000004</v>
      </c>
      <c r="D37" s="14">
        <v>5581.88</v>
      </c>
      <c r="E37" s="15">
        <f t="shared" si="13"/>
        <v>13807.14</v>
      </c>
      <c r="F37" s="12">
        <v>5590.88</v>
      </c>
      <c r="G37" s="14"/>
      <c r="H37" s="14"/>
      <c r="I37" s="15">
        <f t="shared" si="19"/>
        <v>5590.88</v>
      </c>
      <c r="J37" s="14"/>
      <c r="K37" s="14"/>
      <c r="L37" s="14"/>
      <c r="M37" s="15">
        <f t="shared" si="20"/>
        <v>0</v>
      </c>
      <c r="N37" s="14"/>
      <c r="O37" s="14"/>
      <c r="P37" s="14"/>
      <c r="Q37" s="15">
        <f t="shared" si="21"/>
        <v>0</v>
      </c>
      <c r="R37" s="14">
        <f t="shared" si="22"/>
        <v>19398.02</v>
      </c>
    </row>
    <row r="38" spans="1:18" x14ac:dyDescent="0.25">
      <c r="A38" s="1" t="s">
        <v>30</v>
      </c>
      <c r="B38" s="14">
        <v>653.79999999999995</v>
      </c>
      <c r="C38" s="14">
        <v>253.47000000000003</v>
      </c>
      <c r="D38" s="14">
        <v>250.53</v>
      </c>
      <c r="E38" s="15">
        <f t="shared" si="13"/>
        <v>1157.8</v>
      </c>
      <c r="F38" s="14">
        <v>660.94</v>
      </c>
      <c r="G38" s="14"/>
      <c r="H38" s="14"/>
      <c r="I38" s="15">
        <f t="shared" si="19"/>
        <v>660.94</v>
      </c>
      <c r="J38" s="14"/>
      <c r="K38" s="14"/>
      <c r="L38" s="14"/>
      <c r="M38" s="15">
        <f t="shared" si="20"/>
        <v>0</v>
      </c>
      <c r="N38" s="14"/>
      <c r="O38" s="14"/>
      <c r="P38" s="14"/>
      <c r="Q38" s="15">
        <f t="shared" si="21"/>
        <v>0</v>
      </c>
      <c r="R38" s="14">
        <f t="shared" si="22"/>
        <v>1818.74</v>
      </c>
    </row>
    <row r="39" spans="1:18" x14ac:dyDescent="0.25">
      <c r="A39" s="1" t="s">
        <v>31</v>
      </c>
      <c r="B39" s="14">
        <v>6823.93</v>
      </c>
      <c r="C39" s="14">
        <f>1244.3+241.88+284.45+485.5</f>
        <v>2256.13</v>
      </c>
      <c r="D39" s="14">
        <f>734.13+3600+241.88</f>
        <v>4576.01</v>
      </c>
      <c r="E39" s="15">
        <f t="shared" si="13"/>
        <v>13656.070000000002</v>
      </c>
      <c r="F39" s="14">
        <v>5950.3799999999992</v>
      </c>
      <c r="G39" s="14"/>
      <c r="H39" s="14"/>
      <c r="I39" s="15">
        <f t="shared" si="19"/>
        <v>5950.3799999999992</v>
      </c>
      <c r="J39" s="14"/>
      <c r="K39" s="14"/>
      <c r="L39" s="14"/>
      <c r="M39" s="15">
        <f t="shared" si="20"/>
        <v>0</v>
      </c>
      <c r="N39" s="14"/>
      <c r="O39" s="14"/>
      <c r="P39" s="14"/>
      <c r="Q39" s="15">
        <f t="shared" si="21"/>
        <v>0</v>
      </c>
      <c r="R39" s="14">
        <f t="shared" si="22"/>
        <v>19606.45</v>
      </c>
    </row>
    <row r="40" spans="1:18" x14ac:dyDescent="0.25">
      <c r="A40" s="1" t="s">
        <v>32</v>
      </c>
      <c r="B40" s="14">
        <v>1177.9600000000003</v>
      </c>
      <c r="C40" s="14">
        <v>37.39</v>
      </c>
      <c r="D40" s="14">
        <v>37.39</v>
      </c>
      <c r="E40" s="15">
        <f t="shared" si="13"/>
        <v>1252.7400000000005</v>
      </c>
      <c r="F40" s="14">
        <v>2311.17</v>
      </c>
      <c r="G40" s="14"/>
      <c r="H40" s="14"/>
      <c r="I40" s="15">
        <f t="shared" si="19"/>
        <v>2311.17</v>
      </c>
      <c r="J40" s="14"/>
      <c r="K40" s="14"/>
      <c r="L40" s="14"/>
      <c r="M40" s="15">
        <f t="shared" si="20"/>
        <v>0</v>
      </c>
      <c r="N40" s="14"/>
      <c r="O40" s="14"/>
      <c r="P40" s="14"/>
      <c r="Q40" s="15">
        <f t="shared" si="21"/>
        <v>0</v>
      </c>
      <c r="R40" s="14">
        <f t="shared" si="22"/>
        <v>3563.9100000000008</v>
      </c>
    </row>
    <row r="41" spans="1:18" x14ac:dyDescent="0.25">
      <c r="A41" s="1" t="s">
        <v>34</v>
      </c>
      <c r="B41" s="14">
        <v>1439.7</v>
      </c>
      <c r="C41" s="14">
        <v>1020</v>
      </c>
      <c r="D41" s="14">
        <v>1374.9</v>
      </c>
      <c r="E41" s="15">
        <f t="shared" si="13"/>
        <v>3834.6</v>
      </c>
      <c r="F41" s="14">
        <v>1020</v>
      </c>
      <c r="G41" s="14"/>
      <c r="H41" s="14"/>
      <c r="I41" s="15">
        <f t="shared" si="19"/>
        <v>1020</v>
      </c>
      <c r="J41" s="14"/>
      <c r="K41" s="14"/>
      <c r="L41" s="14"/>
      <c r="M41" s="15">
        <f t="shared" si="20"/>
        <v>0</v>
      </c>
      <c r="N41" s="14"/>
      <c r="O41" s="14"/>
      <c r="P41" s="14"/>
      <c r="Q41" s="15">
        <f t="shared" si="21"/>
        <v>0</v>
      </c>
      <c r="R41" s="14">
        <f t="shared" si="22"/>
        <v>4854.6000000000004</v>
      </c>
    </row>
    <row r="42" spans="1:18" x14ac:dyDescent="0.25">
      <c r="A42" s="1" t="s">
        <v>35</v>
      </c>
      <c r="B42" s="14">
        <v>1127.76</v>
      </c>
      <c r="C42" s="14">
        <v>828.13</v>
      </c>
      <c r="D42" s="14">
        <v>1224.9499999999998</v>
      </c>
      <c r="E42" s="15">
        <f t="shared" si="13"/>
        <v>3180.8399999999997</v>
      </c>
      <c r="F42" s="14">
        <v>1685.7400000000002</v>
      </c>
      <c r="G42" s="14"/>
      <c r="H42" s="14"/>
      <c r="I42" s="15">
        <f t="shared" si="19"/>
        <v>1685.7400000000002</v>
      </c>
      <c r="J42" s="14"/>
      <c r="K42" s="14"/>
      <c r="L42" s="14"/>
      <c r="M42" s="15">
        <f t="shared" si="20"/>
        <v>0</v>
      </c>
      <c r="N42" s="14"/>
      <c r="O42" s="14"/>
      <c r="P42" s="14"/>
      <c r="Q42" s="15">
        <f t="shared" si="21"/>
        <v>0</v>
      </c>
      <c r="R42" s="14">
        <f t="shared" si="22"/>
        <v>4866.58</v>
      </c>
    </row>
    <row r="43" spans="1:18" x14ac:dyDescent="0.25">
      <c r="A43" s="1" t="s">
        <v>36</v>
      </c>
      <c r="B43" s="14">
        <v>0</v>
      </c>
      <c r="C43" s="14">
        <v>0</v>
      </c>
      <c r="D43" s="14">
        <v>51.65</v>
      </c>
      <c r="E43" s="15">
        <f t="shared" si="13"/>
        <v>51.65</v>
      </c>
      <c r="F43" s="14">
        <v>0</v>
      </c>
      <c r="G43" s="14">
        <v>58</v>
      </c>
      <c r="H43" s="14"/>
      <c r="I43" s="15">
        <f t="shared" si="19"/>
        <v>58</v>
      </c>
      <c r="J43" s="14"/>
      <c r="K43" s="14"/>
      <c r="L43" s="14"/>
      <c r="M43" s="15">
        <f t="shared" si="20"/>
        <v>0</v>
      </c>
      <c r="N43" s="14"/>
      <c r="O43" s="14"/>
      <c r="P43" s="14"/>
      <c r="Q43" s="15">
        <f t="shared" si="21"/>
        <v>0</v>
      </c>
      <c r="R43" s="14">
        <f t="shared" si="22"/>
        <v>109.65</v>
      </c>
    </row>
    <row r="44" spans="1:18" x14ac:dyDescent="0.25">
      <c r="A44" s="1" t="s">
        <v>13</v>
      </c>
      <c r="B44" s="14">
        <v>27845.11</v>
      </c>
      <c r="C44" s="14">
        <v>24588.47</v>
      </c>
      <c r="D44" s="14">
        <v>26550</v>
      </c>
      <c r="E44" s="15">
        <f t="shared" si="13"/>
        <v>78983.58</v>
      </c>
      <c r="F44" s="14">
        <v>28684.22</v>
      </c>
      <c r="G44" s="14"/>
      <c r="H44" s="14"/>
      <c r="I44" s="15">
        <f t="shared" si="19"/>
        <v>28684.22</v>
      </c>
      <c r="J44" s="14"/>
      <c r="K44" s="14"/>
      <c r="L44" s="14"/>
      <c r="M44" s="15">
        <f t="shared" si="20"/>
        <v>0</v>
      </c>
      <c r="N44" s="14"/>
      <c r="O44" s="14"/>
      <c r="P44" s="14"/>
      <c r="Q44" s="15">
        <f t="shared" si="21"/>
        <v>0</v>
      </c>
      <c r="R44" s="14">
        <f t="shared" si="22"/>
        <v>107667.8</v>
      </c>
    </row>
    <row r="45" spans="1:18" x14ac:dyDescent="0.25">
      <c r="A45" s="1" t="s">
        <v>37</v>
      </c>
      <c r="B45" s="14">
        <v>5498.64</v>
      </c>
      <c r="C45" s="14">
        <v>4433.8999999999996</v>
      </c>
      <c r="D45" s="14">
        <v>1331.34</v>
      </c>
      <c r="E45" s="15">
        <f t="shared" si="13"/>
        <v>11263.880000000001</v>
      </c>
      <c r="F45" s="14">
        <v>3421.94</v>
      </c>
      <c r="G45" s="14"/>
      <c r="H45" s="14"/>
      <c r="I45" s="15">
        <f t="shared" si="19"/>
        <v>3421.94</v>
      </c>
      <c r="J45" s="14"/>
      <c r="K45" s="14"/>
      <c r="L45" s="14"/>
      <c r="M45" s="15"/>
      <c r="N45" s="14"/>
      <c r="O45" s="14"/>
      <c r="P45" s="14"/>
      <c r="Q45" s="15"/>
      <c r="R45" s="14"/>
    </row>
    <row r="46" spans="1:18" x14ac:dyDescent="0.25">
      <c r="A46" s="1" t="s">
        <v>14</v>
      </c>
      <c r="B46" s="14"/>
      <c r="C46" s="14"/>
      <c r="D46" s="14"/>
      <c r="E46" s="15">
        <f t="shared" si="13"/>
        <v>0</v>
      </c>
      <c r="F46" s="14"/>
      <c r="G46" s="14"/>
      <c r="H46" s="14"/>
      <c r="I46" s="15">
        <f t="shared" si="19"/>
        <v>0</v>
      </c>
      <c r="J46" s="14"/>
      <c r="K46" s="14"/>
      <c r="L46" s="14"/>
      <c r="M46" s="15">
        <f t="shared" si="20"/>
        <v>0</v>
      </c>
      <c r="N46" s="14"/>
      <c r="O46" s="14"/>
      <c r="P46" s="14"/>
      <c r="Q46" s="15">
        <f t="shared" si="21"/>
        <v>0</v>
      </c>
      <c r="R46" s="14">
        <f t="shared" si="22"/>
        <v>0</v>
      </c>
    </row>
    <row r="47" spans="1:18" x14ac:dyDescent="0.25">
      <c r="A47" s="5" t="s">
        <v>21</v>
      </c>
      <c r="B47" s="19">
        <f>SUM(B36:B46)</f>
        <v>51252.479999999996</v>
      </c>
      <c r="C47" s="19">
        <f t="shared" ref="C47" si="23">SUM(C36:C46)</f>
        <v>40200.85</v>
      </c>
      <c r="D47" s="19">
        <f t="shared" ref="D47" si="24">SUM(D36:D46)</f>
        <v>43600.49</v>
      </c>
      <c r="E47" s="19">
        <f t="shared" ref="E47" si="25">SUM(E36:E46)</f>
        <v>135053.82</v>
      </c>
      <c r="F47" s="19">
        <f t="shared" ref="F47" si="26">SUM(F36:F46)</f>
        <v>51947.11</v>
      </c>
      <c r="G47" s="19">
        <f t="shared" ref="G47" si="27">SUM(G36:G46)</f>
        <v>2679.84</v>
      </c>
      <c r="H47" s="19">
        <f t="shared" ref="H47" si="28">SUM(H36:H46)</f>
        <v>0</v>
      </c>
      <c r="I47" s="19">
        <f t="shared" ref="I47" si="29">SUM(I36:I46)</f>
        <v>54626.950000000012</v>
      </c>
      <c r="J47" s="19">
        <f t="shared" ref="J47" si="30">SUM(J36:J46)</f>
        <v>0</v>
      </c>
      <c r="K47" s="19">
        <f t="shared" ref="K47" si="31">SUM(K36:K46)</f>
        <v>0</v>
      </c>
      <c r="L47" s="19">
        <f t="shared" ref="L47" si="32">SUM(L36:L46)</f>
        <v>0</v>
      </c>
      <c r="M47" s="19">
        <f t="shared" ref="M47" si="33">SUM(M36:M46)</f>
        <v>0</v>
      </c>
      <c r="N47" s="19">
        <f t="shared" ref="N47" si="34">SUM(N36:N46)</f>
        <v>0</v>
      </c>
      <c r="O47" s="19">
        <f t="shared" ref="O47" si="35">SUM(O36:O46)</f>
        <v>0</v>
      </c>
      <c r="P47" s="19">
        <f t="shared" ref="P47" si="36">SUM(P36:P46)</f>
        <v>0</v>
      </c>
      <c r="Q47" s="20">
        <f t="shared" ref="Q47" si="37">SUM(Q36:Q46)</f>
        <v>0</v>
      </c>
      <c r="R47" s="19">
        <f t="shared" ref="R47" si="38">SUM(R36:R46)</f>
        <v>174994.95</v>
      </c>
    </row>
    <row r="48" spans="1:18" x14ac:dyDescent="0.25">
      <c r="A48" s="1"/>
      <c r="B48" s="14"/>
      <c r="C48" s="14"/>
      <c r="D48" s="14"/>
      <c r="E48" s="15"/>
      <c r="F48" s="14"/>
      <c r="G48" s="14"/>
      <c r="H48" s="14"/>
      <c r="I48" s="15"/>
      <c r="J48" s="14"/>
      <c r="K48" s="14"/>
      <c r="L48" s="14"/>
      <c r="M48" s="15"/>
      <c r="N48" s="14"/>
      <c r="O48" s="14"/>
      <c r="P48" s="14"/>
      <c r="Q48" s="16"/>
      <c r="R48" s="14"/>
    </row>
    <row r="49" spans="1:18" x14ac:dyDescent="0.25">
      <c r="A49" s="1"/>
      <c r="B49" s="14"/>
      <c r="C49" s="14"/>
      <c r="D49" s="14"/>
      <c r="E49" s="15"/>
      <c r="F49" s="14"/>
      <c r="G49" s="14"/>
      <c r="H49" s="14"/>
      <c r="I49" s="15"/>
      <c r="J49" s="14"/>
      <c r="K49" s="14"/>
      <c r="L49" s="14"/>
      <c r="M49" s="15"/>
      <c r="N49" s="14"/>
      <c r="O49" s="14"/>
      <c r="P49" s="14"/>
      <c r="Q49" s="16"/>
      <c r="R49" s="14"/>
    </row>
    <row r="50" spans="1:18" x14ac:dyDescent="0.25">
      <c r="A50" s="10" t="s">
        <v>12</v>
      </c>
      <c r="B50" s="23">
        <f>B35-B47</f>
        <v>-3402.4799999999959</v>
      </c>
      <c r="C50" s="23">
        <f t="shared" ref="C50:R50" si="39">C35-C47</f>
        <v>7609.1500000000015</v>
      </c>
      <c r="D50" s="23">
        <f t="shared" si="39"/>
        <v>4159.510000000002</v>
      </c>
      <c r="E50" s="23">
        <f t="shared" si="39"/>
        <v>8366.179999999993</v>
      </c>
      <c r="F50" s="23">
        <f t="shared" si="39"/>
        <v>-4187.1100000000006</v>
      </c>
      <c r="G50" s="23">
        <f t="shared" si="39"/>
        <v>43220.160000000003</v>
      </c>
      <c r="H50" s="23">
        <f t="shared" si="39"/>
        <v>0</v>
      </c>
      <c r="I50" s="23">
        <f t="shared" si="39"/>
        <v>39033.049999999988</v>
      </c>
      <c r="J50" s="23">
        <f t="shared" si="39"/>
        <v>0</v>
      </c>
      <c r="K50" s="23">
        <f t="shared" si="39"/>
        <v>0</v>
      </c>
      <c r="L50" s="23">
        <f t="shared" si="39"/>
        <v>0</v>
      </c>
      <c r="M50" s="23">
        <f t="shared" si="39"/>
        <v>0</v>
      </c>
      <c r="N50" s="23">
        <f t="shared" si="39"/>
        <v>0</v>
      </c>
      <c r="O50" s="23">
        <f t="shared" si="39"/>
        <v>0</v>
      </c>
      <c r="P50" s="23">
        <f t="shared" si="39"/>
        <v>0</v>
      </c>
      <c r="Q50" s="24">
        <f t="shared" si="39"/>
        <v>0</v>
      </c>
      <c r="R50" s="23">
        <f t="shared" si="39"/>
        <v>62085.049999999988</v>
      </c>
    </row>
    <row r="51" spans="1:18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x14ac:dyDescent="0.2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1:18" x14ac:dyDescent="0.25">
      <c r="A54" s="11" t="s">
        <v>24</v>
      </c>
      <c r="B54" s="26">
        <f>B50-B23</f>
        <v>-1927.9460249999902</v>
      </c>
      <c r="C54" s="26">
        <f t="shared" ref="C54:R54" si="40">C50-C23</f>
        <v>8106.8881499999989</v>
      </c>
      <c r="D54" s="26">
        <f t="shared" si="40"/>
        <v>2955.8075750000062</v>
      </c>
      <c r="E54" s="26">
        <f t="shared" si="40"/>
        <v>9134.7497000000149</v>
      </c>
      <c r="F54" s="26">
        <f t="shared" si="40"/>
        <v>1810.2636750000092</v>
      </c>
      <c r="G54" s="26">
        <f t="shared" si="40"/>
        <v>49532.13262500002</v>
      </c>
      <c r="H54" s="26">
        <f t="shared" si="40"/>
        <v>17099.449999999997</v>
      </c>
      <c r="I54" s="26">
        <f t="shared" si="40"/>
        <v>68441.846300000005</v>
      </c>
      <c r="J54" s="26">
        <f t="shared" si="40"/>
        <v>721.17342500000086</v>
      </c>
      <c r="K54" s="26">
        <f t="shared" si="40"/>
        <v>-3009.7144249999983</v>
      </c>
      <c r="L54" s="26">
        <f t="shared" si="40"/>
        <v>-722.09710000000632</v>
      </c>
      <c r="M54" s="26">
        <f t="shared" si="40"/>
        <v>-3010.6380999999819</v>
      </c>
      <c r="N54" s="26">
        <f t="shared" si="40"/>
        <v>-3607.9980750000104</v>
      </c>
      <c r="O54" s="26">
        <f t="shared" si="40"/>
        <v>-9407.8599749999994</v>
      </c>
      <c r="P54" s="26">
        <f t="shared" si="40"/>
        <v>16028.200000000004</v>
      </c>
      <c r="Q54" s="26">
        <f t="shared" si="40"/>
        <v>3012.3419500000018</v>
      </c>
      <c r="R54" s="26">
        <f t="shared" si="40"/>
        <v>92264.119850000076</v>
      </c>
    </row>
  </sheetData>
  <mergeCells count="2">
    <mergeCell ref="A1:Q1"/>
    <mergeCell ref="A27:Q27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secretariobuitrago@outlook.es</dc:creator>
  <cp:lastModifiedBy>secretariobuitrago@outlook.es</cp:lastModifiedBy>
  <cp:lastPrinted>2020-05-25T12:45:31Z</cp:lastPrinted>
  <dcterms:created xsi:type="dcterms:W3CDTF">2020-05-05T07:46:09Z</dcterms:created>
  <dcterms:modified xsi:type="dcterms:W3CDTF">2020-05-25T12:45:35Z</dcterms:modified>
</cp:coreProperties>
</file>